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andisk-99292d\disk1\kotairen\事務局員\⑥県高体連：要覧・名簿\要覧（Ｒ７）\様式一覧\"/>
    </mc:Choice>
  </mc:AlternateContent>
  <xr:revisionPtr revIDLastSave="0" documentId="13_ncr:1_{9F95FD2C-5464-41C2-8731-1DC1763098E8}" xr6:coauthVersionLast="47" xr6:coauthVersionMax="47" xr10:uidLastSave="{00000000-0000-0000-0000-000000000000}"/>
  <bookViews>
    <workbookView xWindow="-108" yWindow="-108" windowWidth="23256" windowHeight="12456" tabRatio="860" activeTab="2" xr2:uid="{00000000-000D-0000-FFFF-FFFF00000000}"/>
  </bookViews>
  <sheets>
    <sheet name="まず第一に！" sheetId="12" r:id="rId1"/>
    <sheet name="記入上の留意点(必読)" sheetId="6" r:id="rId2"/>
    <sheet name="鑑(様式14)" sheetId="1" r:id="rId3"/>
    <sheet name="事業報告(様式15)" sheetId="2" r:id="rId4"/>
    <sheet name="結果別紙(様式15-1)" sheetId="5" r:id="rId5"/>
    <sheet name="収支(様式16)" sheetId="3" r:id="rId6"/>
    <sheet name="収支(様式16) (県内複数日帰用)" sheetId="7" r:id="rId7"/>
    <sheet name="収支(様式16) (ﾙｰﾌﾟ県内日帰用)" sheetId="11" r:id="rId8"/>
  </sheets>
  <definedNames>
    <definedName name="_xlnm.Print_Area" localSheetId="2">'鑑(様式14)'!$A$1:$AB$29</definedName>
    <definedName name="_xlnm.Print_Area" localSheetId="4">'結果別紙(様式15-1)'!$A$1:$AE$52</definedName>
    <definedName name="_xlnm.Print_Area" localSheetId="3">'事業報告(様式15)'!$A$1:$AE$42</definedName>
    <definedName name="_xlnm.Print_Area" localSheetId="5">'収支(様式16)'!$A$1:$AI$44</definedName>
    <definedName name="_xlnm.Print_Area" localSheetId="7">'収支(様式16) (ﾙｰﾌﾟ県内日帰用)'!$A$1:$AP$47</definedName>
    <definedName name="_xlnm.Print_Area" localSheetId="6">'収支(様式16) (県内複数日帰用)'!$A$1:$AJ$44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 l="1"/>
  <c r="AK24" i="3"/>
  <c r="AQ24" i="3"/>
  <c r="AK25" i="3"/>
  <c r="AQ25" i="3"/>
  <c r="F12" i="1" l="1"/>
  <c r="AK23" i="3" l="1"/>
  <c r="AQ23" i="3"/>
  <c r="AG23" i="3" s="1"/>
  <c r="E103" i="1"/>
  <c r="F22" i="3"/>
  <c r="F21" i="3"/>
  <c r="F20" i="3"/>
  <c r="F19" i="3"/>
  <c r="F18" i="3"/>
  <c r="AQ22" i="3"/>
  <c r="AG22" i="3" s="1"/>
  <c r="AQ21" i="3"/>
  <c r="AG21" i="3" s="1"/>
  <c r="AQ20" i="3"/>
  <c r="AG20" i="3" s="1"/>
  <c r="AQ19" i="3"/>
  <c r="AG19" i="3" s="1"/>
  <c r="AK22" i="3"/>
  <c r="AK21" i="3"/>
  <c r="AK20" i="3"/>
  <c r="AK19" i="3"/>
  <c r="AK18" i="3"/>
  <c r="AQ18" i="3"/>
  <c r="AG18" i="3" s="1"/>
  <c r="AK7" i="1"/>
  <c r="AD8" i="1" s="1"/>
  <c r="AE32" i="11"/>
  <c r="G35" i="11" s="1"/>
  <c r="G10" i="11" s="1"/>
  <c r="G14" i="11" s="1"/>
  <c r="AR27" i="11"/>
  <c r="L27" i="11"/>
  <c r="AG27" i="11" s="1"/>
  <c r="M26" i="11"/>
  <c r="M25" i="11"/>
  <c r="M24" i="11"/>
  <c r="M23" i="11"/>
  <c r="M22" i="11"/>
  <c r="M21" i="11"/>
  <c r="M20" i="11"/>
  <c r="M19" i="11"/>
  <c r="AA7" i="11"/>
  <c r="AA6" i="11"/>
  <c r="E1" i="11"/>
  <c r="AF24" i="7"/>
  <c r="AN24" i="7"/>
  <c r="L24" i="7"/>
  <c r="W7" i="7"/>
  <c r="W6" i="7"/>
  <c r="E1" i="7"/>
  <c r="V5" i="2"/>
  <c r="W5" i="7" s="1"/>
  <c r="G9" i="2"/>
  <c r="V4" i="2"/>
  <c r="AA4" i="11" s="1"/>
  <c r="X4" i="3"/>
  <c r="X7" i="3"/>
  <c r="X6" i="3"/>
  <c r="V7" i="5"/>
  <c r="V6" i="5"/>
  <c r="B2" i="11"/>
  <c r="E2" i="11"/>
  <c r="E2" i="3"/>
  <c r="U27" i="2"/>
  <c r="K27" i="2"/>
  <c r="A27" i="2"/>
  <c r="E1" i="3"/>
  <c r="E1" i="5"/>
  <c r="E1" i="2"/>
  <c r="O23" i="1"/>
  <c r="O25" i="1" s="1"/>
  <c r="E2" i="2"/>
  <c r="D2" i="5" s="1"/>
  <c r="N28" i="11"/>
  <c r="AJ28" i="11"/>
  <c r="AD28" i="11"/>
  <c r="AG28" i="11"/>
  <c r="R28" i="11"/>
  <c r="AD29" i="11"/>
  <c r="N29" i="11"/>
  <c r="AG29" i="11"/>
  <c r="AJ29" i="11"/>
  <c r="R29" i="11"/>
  <c r="AD30" i="11"/>
  <c r="AJ30" i="11"/>
  <c r="R30" i="11"/>
  <c r="AG30" i="11"/>
  <c r="N30" i="11"/>
  <c r="AG31" i="11"/>
  <c r="N31" i="11"/>
  <c r="AD31" i="11"/>
  <c r="R31" i="11"/>
  <c r="AJ31" i="11"/>
  <c r="V4" i="5"/>
  <c r="W4" i="7"/>
  <c r="B2" i="3"/>
  <c r="C2" i="2"/>
  <c r="B2" i="5" s="1"/>
  <c r="E2" i="7"/>
  <c r="B2" i="7"/>
  <c r="AF27" i="2" l="1"/>
  <c r="W26" i="3" s="1"/>
  <c r="L25" i="7"/>
  <c r="L26" i="7" s="1"/>
  <c r="AF26" i="7" s="1"/>
  <c r="V5" i="5"/>
  <c r="AC6" i="2"/>
  <c r="X5" i="3"/>
  <c r="AA5" i="11"/>
  <c r="N25" i="7"/>
  <c r="N26" i="7" s="1"/>
  <c r="AA25" i="7"/>
  <c r="AA26" i="7" s="1"/>
  <c r="AF25" i="7"/>
  <c r="AM6" i="11"/>
  <c r="AC6" i="5"/>
  <c r="G25" i="11"/>
  <c r="G33" i="11" s="1"/>
  <c r="B4" i="11" s="1"/>
  <c r="AD10" i="1"/>
  <c r="L12" i="1" s="1"/>
  <c r="P26" i="3"/>
  <c r="AD26" i="3" s="1"/>
  <c r="L27" i="7" l="1"/>
  <c r="L28" i="7" s="1"/>
  <c r="AF28" i="7" s="1"/>
  <c r="R25" i="7"/>
  <c r="R26" i="7" s="1"/>
  <c r="R27" i="7" s="1"/>
  <c r="R28" i="7" s="1"/>
  <c r="AI6" i="7"/>
  <c r="AH6" i="3"/>
  <c r="AF27" i="7"/>
  <c r="AA29" i="7" s="1"/>
  <c r="G23" i="7" s="1"/>
  <c r="G30" i="7" s="1"/>
  <c r="G2" i="2"/>
  <c r="F2" i="5" s="1"/>
  <c r="G2" i="7"/>
  <c r="G2" i="3"/>
  <c r="G2" i="11"/>
  <c r="G23" i="3"/>
  <c r="G27" i="3" s="1"/>
  <c r="G29" i="3"/>
  <c r="G10" i="3" s="1"/>
  <c r="G14" i="3" s="1"/>
  <c r="B4" i="3" s="1"/>
  <c r="AA27" i="7" l="1"/>
  <c r="AA28" i="7" s="1"/>
  <c r="N27" i="7"/>
  <c r="N28" i="7" s="1"/>
  <c r="G32" i="7"/>
  <c r="G10" i="7" s="1"/>
  <c r="G14" i="7" s="1"/>
  <c r="B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T1" authorId="0" shapeId="0" xr:uid="{00000000-0006-0000-0200-000001000000}">
      <text>
        <r>
          <rPr>
            <sz val="12"/>
            <color indexed="81"/>
            <rFont val="ＭＳ Ｐゴシック"/>
            <family val="3"/>
            <charset val="128"/>
          </rPr>
          <t>各校で発番をとっていただき、その日付を記入してください！
発番の取り方は各校の管理職の方にお尋ねください！</t>
        </r>
        <r>
          <rPr>
            <sz val="9"/>
            <color indexed="81"/>
            <rFont val="ＭＳ Ｐゴシック"/>
            <family val="3"/>
            <charset val="128"/>
          </rPr>
          <t xml:space="preserve">
</t>
        </r>
      </text>
    </comment>
    <comment ref="AD7" authorId="0" shapeId="0" xr:uid="{00000000-0006-0000-0200-000002000000}">
      <text>
        <r>
          <rPr>
            <sz val="12"/>
            <color indexed="81"/>
            <rFont val="HG丸ｺﾞｼｯｸM-PRO"/>
            <family val="3"/>
            <charset val="128"/>
          </rPr>
          <t>セル右下の</t>
        </r>
        <r>
          <rPr>
            <sz val="12"/>
            <color indexed="81"/>
            <rFont val="ＭＳ 明朝"/>
            <family val="1"/>
            <charset val="128"/>
          </rPr>
          <t>[</t>
        </r>
        <r>
          <rPr>
            <sz val="12"/>
            <color indexed="23"/>
            <rFont val="HG丸ｺﾞｼｯｸM-PRO"/>
            <family val="3"/>
            <charset val="128"/>
          </rPr>
          <t>▼</t>
        </r>
        <r>
          <rPr>
            <sz val="12"/>
            <color indexed="81"/>
            <rFont val="ＭＳ 明朝"/>
            <family val="1"/>
            <charset val="128"/>
          </rPr>
          <t>]</t>
        </r>
        <r>
          <rPr>
            <sz val="12"/>
            <color indexed="81"/>
            <rFont val="HG丸ｺﾞｼｯｸM-PRO"/>
            <family val="3"/>
            <charset val="128"/>
          </rPr>
          <t>を押し</t>
        </r>
        <r>
          <rPr>
            <sz val="16"/>
            <color indexed="81"/>
            <rFont val="HG丸ｺﾞｼｯｸM-PRO"/>
            <family val="3"/>
            <charset val="128"/>
          </rPr>
          <t xml:space="preserve">
</t>
        </r>
        <r>
          <rPr>
            <b/>
            <sz val="18"/>
            <color indexed="10"/>
            <rFont val="HG丸ｺﾞｼｯｸM-PRO"/>
            <family val="3"/>
            <charset val="128"/>
          </rPr>
          <t>貴校の課程等を選んでください！</t>
        </r>
        <r>
          <rPr>
            <sz val="9"/>
            <color indexed="81"/>
            <rFont val="ＭＳ Ｐゴシック"/>
            <family val="3"/>
            <charset val="128"/>
          </rPr>
          <t xml:space="preserve">
</t>
        </r>
        <r>
          <rPr>
            <sz val="12"/>
            <color indexed="81"/>
            <rFont val="ＭＳ 明朝"/>
            <family val="1"/>
            <charset val="128"/>
          </rPr>
          <t>(全日制・定時制・通信制・特別支援学校)</t>
        </r>
        <r>
          <rPr>
            <sz val="16"/>
            <color indexed="81"/>
            <rFont val="ＭＳ 明朝"/>
            <family val="1"/>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koutairen2</author>
    <author>User02</author>
  </authors>
  <commentList>
    <comment ref="V6" authorId="0" shapeId="0" xr:uid="{00000000-0006-0000-0300-000001000000}">
      <text>
        <r>
          <rPr>
            <sz val="12"/>
            <color indexed="81"/>
            <rFont val="ＭＳ Ｐゴシック"/>
            <family val="3"/>
            <charset val="128"/>
          </rPr>
          <t>セル右の「▼」をクリックしメニューから選択してください</t>
        </r>
        <r>
          <rPr>
            <sz val="9"/>
            <color indexed="81"/>
            <rFont val="ＭＳ Ｐゴシック"/>
            <family val="3"/>
            <charset val="128"/>
          </rPr>
          <t xml:space="preserve">
</t>
        </r>
      </text>
    </comment>
    <comment ref="G11" authorId="0" shapeId="0" xr:uid="{00000000-0006-0000-0300-000002000000}">
      <text>
        <r>
          <rPr>
            <sz val="9"/>
            <color indexed="81"/>
            <rFont val="ＭＳ Ｐゴシック"/>
            <family val="3"/>
            <charset val="128"/>
          </rPr>
          <t xml:space="preserve">
</t>
        </r>
      </text>
    </comment>
    <comment ref="T11" authorId="0" shapeId="0" xr:uid="{00000000-0006-0000-0300-000003000000}">
      <text>
        <r>
          <rPr>
            <sz val="9"/>
            <color indexed="81"/>
            <rFont val="ＭＳ Ｐゴシック"/>
            <family val="3"/>
            <charset val="128"/>
          </rPr>
          <t>例：「2025年7月19日(木)」としたい場合、2025年中なら半角数字で「7/19」とだけ入力、年が変われば「7/19」と入力ｴﾝﾀｰ後”年”のみ修正する</t>
        </r>
      </text>
    </comment>
    <comment ref="R28" authorId="1" shapeId="0" xr:uid="{D20E624A-95E1-4FA9-B3C6-9738203D92DC}">
      <text>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koutairen2</author>
    <author>User02</author>
  </authors>
  <commentList>
    <comment ref="M18" authorId="0" shapeId="0" xr:uid="{00000000-0006-0000-0500-000001000000}">
      <text>
        <r>
          <rPr>
            <sz val="9"/>
            <color indexed="81"/>
            <rFont val="ＭＳ Ｐゴシック"/>
            <family val="3"/>
            <charset val="128"/>
          </rPr>
          <t>JR利用の場合：ＪＲ
JR以外の交通機関：空白</t>
        </r>
      </text>
    </comment>
    <comment ref="X18" authorId="0" shapeId="0" xr:uid="{00000000-0006-0000-0500-000002000000}">
      <text>
        <r>
          <rPr>
            <sz val="10"/>
            <color indexed="81"/>
            <rFont val="ＭＳ Ｐゴシック"/>
            <family val="3"/>
            <charset val="128"/>
          </rPr>
          <t>割引無しの正規運賃を入力する。その後各種割引の適用有無を加味して一番右の欄に確定運賃を入力する。</t>
        </r>
        <r>
          <rPr>
            <sz val="9"/>
            <color indexed="81"/>
            <rFont val="ＭＳ Ｐゴシック"/>
            <family val="3"/>
            <charset val="128"/>
          </rPr>
          <t xml:space="preserve">
</t>
        </r>
      </text>
    </comment>
    <comment ref="AD18" authorId="1" shapeId="0" xr:uid="{00000000-0006-0000-0500-000003000000}">
      <text>
        <r>
          <rPr>
            <sz val="9"/>
            <color indexed="81"/>
            <rFont val="MS P ゴシック"/>
            <family val="3"/>
            <charset val="128"/>
          </rPr>
          <t>団券、学割の中で
「適用可能な割引を○で囲む」
　　　　　　　　or
「適用可能な割引以外を抹消する」。</t>
        </r>
        <r>
          <rPr>
            <b/>
            <sz val="9"/>
            <color indexed="81"/>
            <rFont val="MS P ゴシック"/>
            <family val="3"/>
            <charset val="128"/>
          </rPr>
          <t xml:space="preserve">
</t>
        </r>
      </text>
    </comment>
    <comment ref="AG18" authorId="0" shapeId="0" xr:uid="{00000000-0006-0000-0500-000004000000}">
      <text>
        <r>
          <rPr>
            <sz val="10"/>
            <color indexed="81"/>
            <rFont val="ＭＳ Ｐゴシック"/>
            <family val="3"/>
            <charset val="128"/>
          </rPr>
          <t>利用交通機関ごとに各種割引適用後の</t>
        </r>
        <r>
          <rPr>
            <b/>
            <sz val="10"/>
            <color indexed="81"/>
            <rFont val="ＭＳ Ｐゴシック"/>
            <family val="3"/>
            <charset val="128"/>
          </rPr>
          <t>片道運賃</t>
        </r>
        <r>
          <rPr>
            <sz val="10"/>
            <color indexed="81"/>
            <rFont val="ＭＳ Ｐゴシック"/>
            <family val="3"/>
            <charset val="128"/>
          </rPr>
          <t>を入力する。割引無しの場合は</t>
        </r>
        <r>
          <rPr>
            <b/>
            <sz val="10"/>
            <color indexed="81"/>
            <rFont val="ＭＳ Ｐゴシック"/>
            <family val="3"/>
            <charset val="128"/>
          </rPr>
          <t>正規片道運賃</t>
        </r>
        <r>
          <rPr>
            <sz val="10"/>
            <color indexed="81"/>
            <rFont val="ＭＳ Ｐゴシック"/>
            <family val="3"/>
            <charset val="128"/>
          </rPr>
          <t>を入力する。</t>
        </r>
        <r>
          <rPr>
            <sz val="10"/>
            <color indexed="10"/>
            <rFont val="ＭＳ Ｐゴシック"/>
            <family val="3"/>
            <charset val="128"/>
          </rPr>
          <t>往復運賃ではありません。</t>
        </r>
        <r>
          <rPr>
            <sz val="10"/>
            <color indexed="81"/>
            <rFont val="ＭＳ Ｐゴシック"/>
            <family val="3"/>
            <charset val="128"/>
          </rPr>
          <t xml:space="preserve">
JRの場合利用区間左欄に[JR]と入力し下の青線の表を参考に、私鉄の場合は各社の規程により計算する。
</t>
        </r>
      </text>
    </comment>
    <comment ref="Z26" authorId="0" shapeId="0" xr:uid="{00000000-0006-0000-0500-000006000000}">
      <text>
        <r>
          <rPr>
            <sz val="12"/>
            <color indexed="10"/>
            <rFont val="ＭＳ Ｐゴシック"/>
            <family val="3"/>
            <charset val="128"/>
          </rPr>
          <t>県外開催の場合：「１」で固定です！</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V18" authorId="0" shapeId="0" xr:uid="{00000000-0006-0000-0600-000001000000}">
      <text>
        <r>
          <rPr>
            <sz val="12"/>
            <color indexed="81"/>
            <rFont val="ＭＳ Ｐゴシック"/>
            <family val="3"/>
            <charset val="128"/>
          </rPr>
          <t>割引適用の有無にかかわらず片道正規運賃単価を全交通機関とも入力</t>
        </r>
        <r>
          <rPr>
            <sz val="9"/>
            <color indexed="81"/>
            <rFont val="ＭＳ Ｐゴシック"/>
            <family val="3"/>
            <charset val="128"/>
          </rPr>
          <t xml:space="preserve">
</t>
        </r>
      </text>
    </comment>
    <comment ref="AA18" authorId="0" shapeId="0" xr:uid="{00000000-0006-0000-0600-000002000000}">
      <text>
        <r>
          <rPr>
            <sz val="12"/>
            <color indexed="81"/>
            <rFont val="ＭＳ Ｐゴシック"/>
            <family val="3"/>
            <charset val="128"/>
          </rPr>
          <t>選手数が8名以上の場合には、ＪＲ:団券利用時の金額(単価)を入力
その他私鉄等は、各社の規程による適用割引金額を入力</t>
        </r>
        <r>
          <rPr>
            <sz val="9"/>
            <color indexed="81"/>
            <rFont val="ＭＳ Ｐゴシック"/>
            <family val="3"/>
            <charset val="128"/>
          </rPr>
          <t xml:space="preserve">
</t>
        </r>
      </text>
    </comment>
    <comment ref="AF18" authorId="0" shapeId="0" xr:uid="{00000000-0006-0000-0600-000003000000}">
      <text>
        <r>
          <rPr>
            <sz val="12"/>
            <color indexed="81"/>
            <rFont val="ＭＳ Ｐゴシック"/>
            <family val="3"/>
            <charset val="128"/>
          </rPr>
          <t xml:space="preserve">JRで学割利用可能な場合には、学割金額(単価)を入力
　JR運賃は、団券も含め割引後１０円未満切り捨てです。
</t>
        </r>
      </text>
    </comment>
    <comment ref="P24" authorId="0" shapeId="0" xr:uid="{00000000-0006-0000-0600-000004000000}">
      <text>
        <r>
          <rPr>
            <sz val="12"/>
            <color indexed="81"/>
            <rFont val="ＭＳ Ｐゴシック"/>
            <family val="3"/>
            <charset val="128"/>
          </rPr>
          <t xml:space="preserve">当日の参加人数を入力
</t>
        </r>
      </text>
    </comment>
    <comment ref="V24" authorId="0" shapeId="0" xr:uid="{00000000-0006-0000-0600-000005000000}">
      <text>
        <r>
          <rPr>
            <sz val="12"/>
            <color indexed="81"/>
            <rFont val="ＭＳ Ｐゴシック"/>
            <family val="3"/>
            <charset val="128"/>
          </rPr>
          <t>一人当たりの全経路片道運賃（当日利用可能割引適用後）を入力
(例)当日の参加人数が8人以上ならJR団券利用</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X18" authorId="0" shapeId="0" xr:uid="{00000000-0006-0000-0700-000001000000}">
      <text>
        <r>
          <rPr>
            <sz val="12"/>
            <color indexed="81"/>
            <rFont val="ＭＳ Ｐゴシック"/>
            <family val="3"/>
            <charset val="128"/>
          </rPr>
          <t>割引の有無にかかわらず、片道正規運賃単価を全交通機関とも入力</t>
        </r>
        <r>
          <rPr>
            <sz val="9"/>
            <color indexed="81"/>
            <rFont val="ＭＳ Ｐゴシック"/>
            <family val="3"/>
            <charset val="128"/>
          </rPr>
          <t xml:space="preserve">
</t>
        </r>
      </text>
    </comment>
    <comment ref="AE18" authorId="0" shapeId="0" xr:uid="{00000000-0006-0000-0700-000002000000}">
      <text>
        <r>
          <rPr>
            <sz val="12"/>
            <color indexed="81"/>
            <rFont val="ＭＳ Ｐゴシック"/>
            <family val="3"/>
            <charset val="128"/>
          </rPr>
          <t>選手数が8名以上の場合には、ＪＲ:団券利用時の金額(単価)を入力、
その他私鉄等は、各社の規程による適用割引金額を入力</t>
        </r>
        <r>
          <rPr>
            <sz val="9"/>
            <color indexed="81"/>
            <rFont val="ＭＳ Ｐゴシック"/>
            <family val="3"/>
            <charset val="128"/>
          </rPr>
          <t xml:space="preserve">
</t>
        </r>
      </text>
    </comment>
    <comment ref="AK18" authorId="0" shapeId="0" xr:uid="{00000000-0006-0000-0700-000003000000}">
      <text>
        <r>
          <rPr>
            <sz val="12"/>
            <color indexed="81"/>
            <rFont val="ＭＳ Ｐゴシック"/>
            <family val="3"/>
            <charset val="128"/>
          </rPr>
          <t xml:space="preserve">JRで学割利用可能な場合には、学割金額(単価)を入力
</t>
        </r>
      </text>
    </comment>
    <comment ref="P27" authorId="0" shapeId="0" xr:uid="{00000000-0006-0000-0700-000004000000}">
      <text>
        <r>
          <rPr>
            <sz val="12"/>
            <color indexed="81"/>
            <rFont val="ＭＳ Ｐゴシック"/>
            <family val="3"/>
            <charset val="128"/>
          </rPr>
          <t xml:space="preserve">当日の参加人数を入力
</t>
        </r>
      </text>
    </comment>
    <comment ref="AC27" authorId="0" shapeId="0" xr:uid="{00000000-0006-0000-0700-000005000000}">
      <text>
        <r>
          <rPr>
            <sz val="12"/>
            <color indexed="81"/>
            <rFont val="ＭＳ Ｐゴシック"/>
            <family val="3"/>
            <charset val="128"/>
          </rPr>
          <t>当日の利用経路を上記(@片道経路)左端欄の「経路番号」で記入してください。
（例）学校最寄駅：A駅、開会式会場最寄駅：C駅、試合会場最寄駅：D駅
　　　上記の表(@片道経路)が　 A駅～B駅α円①
　　　　　　　　　　　　　　　　　　　　B駅～C駅β円②
　　　　　　　　　　　　　　　　　　　　C駅～D駅γ円③
　　　　　　　　　　　　　　　　　　　　D駅～B駅δ円④　　（αβγδは割引き後の金額）　の場合で
　　実際の利用経路が　A駅→B駅→C駅(開会式)→D駅(試合)→B駅→A駅　なら
　　　　　　　　　　　　　　　　　　①　　②　　　　　　　　③　　　　　　④　　　①　　なので
　　　「①②③④①」と記入してください。
　　なおこの場合、右欄の「当日全交通経費」は(α＋β＋γ＋δ＋α)×(選手数)の値を
入力してください。
　　　　</t>
        </r>
      </text>
    </comment>
    <comment ref="AM27" authorId="0" shapeId="0" xr:uid="{00000000-0006-0000-0700-000006000000}">
      <text>
        <r>
          <rPr>
            <sz val="12"/>
            <color indexed="81"/>
            <rFont val="ＭＳ Ｐゴシック"/>
            <family val="3"/>
            <charset val="128"/>
          </rPr>
          <t xml:space="preserve">当日の出発時の「学校最寄駅」から、帰校時の「学校最寄駅」までの利用交通機関経費の合計を記入する。（すべて適用可能な各種割引利用後の金額の合計。）
</t>
        </r>
      </text>
    </comment>
  </commentList>
</comments>
</file>

<file path=xl/sharedStrings.xml><?xml version="1.0" encoding="utf-8"?>
<sst xmlns="http://schemas.openxmlformats.org/spreadsheetml/2006/main" count="731" uniqueCount="485">
  <si>
    <t>月</t>
    <rPh sb="0" eb="1">
      <t>ツキ</t>
    </rPh>
    <phoneticPr fontId="19"/>
  </si>
  <si>
    <t>様</t>
    <rPh sb="0" eb="1">
      <t>サマ</t>
    </rPh>
    <phoneticPr fontId="19"/>
  </si>
  <si>
    <t>学校名</t>
    <rPh sb="0" eb="3">
      <t>ガッコウメイ</t>
    </rPh>
    <phoneticPr fontId="19"/>
  </si>
  <si>
    <t>印</t>
    <rPh sb="0" eb="1">
      <t>イン</t>
    </rPh>
    <phoneticPr fontId="19"/>
  </si>
  <si>
    <t>（</t>
    <phoneticPr fontId="19"/>
  </si>
  <si>
    <t>）</t>
    <phoneticPr fontId="19"/>
  </si>
  <si>
    <t>大会実績報告書について（報告）</t>
    <rPh sb="0" eb="2">
      <t>タイカイ</t>
    </rPh>
    <rPh sb="2" eb="4">
      <t>ジッセキ</t>
    </rPh>
    <rPh sb="4" eb="7">
      <t>ホウコクショ</t>
    </rPh>
    <rPh sb="12" eb="14">
      <t>ホウコク</t>
    </rPh>
    <phoneticPr fontId="19"/>
  </si>
  <si>
    <t>このことについて、標記大会が終了しましたので下記の関係書類を添えて報告します。</t>
    <rPh sb="9" eb="11">
      <t>ヒョウキ</t>
    </rPh>
    <rPh sb="11" eb="13">
      <t>タイカイ</t>
    </rPh>
    <rPh sb="14" eb="16">
      <t>シュウリョウ</t>
    </rPh>
    <rPh sb="22" eb="24">
      <t>カキ</t>
    </rPh>
    <rPh sb="25" eb="27">
      <t>カンケイ</t>
    </rPh>
    <rPh sb="27" eb="29">
      <t>ショルイ</t>
    </rPh>
    <rPh sb="30" eb="31">
      <t>ソ</t>
    </rPh>
    <rPh sb="33" eb="35">
      <t>ホウコク</t>
    </rPh>
    <phoneticPr fontId="19"/>
  </si>
  <si>
    <t>記</t>
    <rPh sb="0" eb="1">
      <t>キ</t>
    </rPh>
    <phoneticPr fontId="19"/>
  </si>
  <si>
    <t>添付書類</t>
    <rPh sb="0" eb="2">
      <t>テンプ</t>
    </rPh>
    <rPh sb="2" eb="4">
      <t>ショルイ</t>
    </rPh>
    <phoneticPr fontId="19"/>
  </si>
  <si>
    <t>種目名</t>
    <rPh sb="0" eb="2">
      <t>シュモク</t>
    </rPh>
    <rPh sb="2" eb="3">
      <t>メイ</t>
    </rPh>
    <phoneticPr fontId="19"/>
  </si>
  <si>
    <t>記載者名</t>
    <rPh sb="0" eb="4">
      <t>キサイシャメイ</t>
    </rPh>
    <phoneticPr fontId="19"/>
  </si>
  <si>
    <t>大　会　名</t>
    <rPh sb="0" eb="1">
      <t>ダイ</t>
    </rPh>
    <rPh sb="2" eb="3">
      <t>カイ</t>
    </rPh>
    <rPh sb="4" eb="5">
      <t>メイ</t>
    </rPh>
    <phoneticPr fontId="19"/>
  </si>
  <si>
    <t>大　会　期　日</t>
    <rPh sb="0" eb="1">
      <t>ダイ</t>
    </rPh>
    <rPh sb="2" eb="3">
      <t>カイ</t>
    </rPh>
    <rPh sb="4" eb="5">
      <t>キ</t>
    </rPh>
    <rPh sb="6" eb="7">
      <t>ヒ</t>
    </rPh>
    <phoneticPr fontId="19"/>
  </si>
  <si>
    <t>会　　場</t>
    <rPh sb="0" eb="1">
      <t>カイ</t>
    </rPh>
    <rPh sb="3" eb="4">
      <t>バ</t>
    </rPh>
    <phoneticPr fontId="19"/>
  </si>
  <si>
    <t>名　　称</t>
    <rPh sb="0" eb="1">
      <t>メイ</t>
    </rPh>
    <rPh sb="3" eb="4">
      <t>ショウ</t>
    </rPh>
    <phoneticPr fontId="19"/>
  </si>
  <si>
    <t>所在地</t>
    <rPh sb="0" eb="3">
      <t>ショザイチ</t>
    </rPh>
    <phoneticPr fontId="19"/>
  </si>
  <si>
    <t>出　　場　　選　　手　　名　　簿　　（エントリー選手のみ）</t>
    <rPh sb="0" eb="1">
      <t>デ</t>
    </rPh>
    <rPh sb="3" eb="4">
      <t>バ</t>
    </rPh>
    <rPh sb="6" eb="7">
      <t>セン</t>
    </rPh>
    <rPh sb="9" eb="10">
      <t>テ</t>
    </rPh>
    <rPh sb="12" eb="13">
      <t>ナ</t>
    </rPh>
    <rPh sb="15" eb="16">
      <t>ボ</t>
    </rPh>
    <rPh sb="24" eb="26">
      <t>センシュ</t>
    </rPh>
    <phoneticPr fontId="19"/>
  </si>
  <si>
    <t>氏　　　　名</t>
    <rPh sb="0" eb="1">
      <t>シ</t>
    </rPh>
    <rPh sb="5" eb="6">
      <t>メイ</t>
    </rPh>
    <phoneticPr fontId="19"/>
  </si>
  <si>
    <t>学年</t>
    <rPh sb="0" eb="2">
      <t>ガクネン</t>
    </rPh>
    <phoneticPr fontId="19"/>
  </si>
  <si>
    <t>性別</t>
    <rPh sb="0" eb="2">
      <t>セイベツ</t>
    </rPh>
    <phoneticPr fontId="19"/>
  </si>
  <si>
    <t>競　　技　　結　　果　　</t>
    <rPh sb="0" eb="1">
      <t>セリ</t>
    </rPh>
    <rPh sb="3" eb="4">
      <t>ワザ</t>
    </rPh>
    <rPh sb="6" eb="7">
      <t>ケツ</t>
    </rPh>
    <rPh sb="9" eb="10">
      <t>カ</t>
    </rPh>
    <phoneticPr fontId="19"/>
  </si>
  <si>
    <t>結　　　　　　　　　　　　　　果</t>
    <rPh sb="0" eb="1">
      <t>ケツ</t>
    </rPh>
    <rPh sb="15" eb="16">
      <t>カ</t>
    </rPh>
    <phoneticPr fontId="19"/>
  </si>
  <si>
    <t>記載者名</t>
    <rPh sb="0" eb="3">
      <t>キサイシャ</t>
    </rPh>
    <rPh sb="3" eb="4">
      <t>メイ</t>
    </rPh>
    <phoneticPr fontId="19"/>
  </si>
  <si>
    <t>収入の部</t>
    <rPh sb="0" eb="2">
      <t>シュウニュウ</t>
    </rPh>
    <rPh sb="3" eb="4">
      <t>ブ</t>
    </rPh>
    <phoneticPr fontId="19"/>
  </si>
  <si>
    <t>科　　目</t>
    <rPh sb="0" eb="1">
      <t>カ</t>
    </rPh>
    <rPh sb="3" eb="4">
      <t>メ</t>
    </rPh>
    <phoneticPr fontId="19"/>
  </si>
  <si>
    <t>金　　　額</t>
    <rPh sb="0" eb="1">
      <t>キン</t>
    </rPh>
    <rPh sb="4" eb="5">
      <t>ガク</t>
    </rPh>
    <phoneticPr fontId="19"/>
  </si>
  <si>
    <t>内　　　　　　　　　　訳</t>
    <rPh sb="0" eb="1">
      <t>ウチ</t>
    </rPh>
    <rPh sb="11" eb="12">
      <t>ヤク</t>
    </rPh>
    <phoneticPr fontId="19"/>
  </si>
  <si>
    <t>補助金</t>
    <rPh sb="0" eb="3">
      <t>ホジョキン</t>
    </rPh>
    <phoneticPr fontId="19"/>
  </si>
  <si>
    <t>①</t>
    <phoneticPr fontId="19"/>
  </si>
  <si>
    <t>滋賀県高体連</t>
    <rPh sb="0" eb="2">
      <t>シガ</t>
    </rPh>
    <rPh sb="2" eb="6">
      <t>ケンコウタイレン</t>
    </rPh>
    <phoneticPr fontId="19"/>
  </si>
  <si>
    <t>学校負担金</t>
    <rPh sb="0" eb="2">
      <t>ガッコウ</t>
    </rPh>
    <rPh sb="2" eb="5">
      <t>フタンキン</t>
    </rPh>
    <phoneticPr fontId="19"/>
  </si>
  <si>
    <t>②</t>
    <phoneticPr fontId="19"/>
  </si>
  <si>
    <t>生徒会費等</t>
    <rPh sb="0" eb="3">
      <t>セイトカイ</t>
    </rPh>
    <rPh sb="3" eb="4">
      <t>ヒ</t>
    </rPh>
    <rPh sb="4" eb="5">
      <t>トウ</t>
    </rPh>
    <phoneticPr fontId="19"/>
  </si>
  <si>
    <t>個人負担金</t>
    <rPh sb="0" eb="2">
      <t>コジン</t>
    </rPh>
    <rPh sb="2" eb="5">
      <t>フタンキン</t>
    </rPh>
    <phoneticPr fontId="19"/>
  </si>
  <si>
    <t>③</t>
    <phoneticPr fontId="19"/>
  </si>
  <si>
    <t>出場選手(エントリー人数）が負担した額</t>
    <rPh sb="0" eb="2">
      <t>シュツジョウ</t>
    </rPh>
    <rPh sb="2" eb="4">
      <t>センシュ</t>
    </rPh>
    <rPh sb="10" eb="11">
      <t>ニン</t>
    </rPh>
    <rPh sb="11" eb="12">
      <t>スウ</t>
    </rPh>
    <rPh sb="14" eb="16">
      <t>フタン</t>
    </rPh>
    <rPh sb="18" eb="19">
      <t>ガク</t>
    </rPh>
    <phoneticPr fontId="19"/>
  </si>
  <si>
    <t>その他</t>
    <rPh sb="2" eb="3">
      <t>タ</t>
    </rPh>
    <phoneticPr fontId="19"/>
  </si>
  <si>
    <t>④</t>
    <phoneticPr fontId="19"/>
  </si>
  <si>
    <t>専門部よりの交付金、後援会費、寄付金等</t>
    <rPh sb="0" eb="3">
      <t>センモンブ</t>
    </rPh>
    <rPh sb="6" eb="9">
      <t>コウフキン</t>
    </rPh>
    <rPh sb="10" eb="12">
      <t>コウエン</t>
    </rPh>
    <rPh sb="12" eb="14">
      <t>カイヒ</t>
    </rPh>
    <rPh sb="15" eb="18">
      <t>キフキン</t>
    </rPh>
    <rPh sb="18" eb="19">
      <t>トウ</t>
    </rPh>
    <phoneticPr fontId="19"/>
  </si>
  <si>
    <t>合　　　計</t>
    <rPh sb="0" eb="1">
      <t>ゴウ</t>
    </rPh>
    <rPh sb="4" eb="5">
      <t>ケイ</t>
    </rPh>
    <phoneticPr fontId="19"/>
  </si>
  <si>
    <t>⑤</t>
    <phoneticPr fontId="19"/>
  </si>
  <si>
    <t>支出の部</t>
    <rPh sb="0" eb="2">
      <t>シシュツ</t>
    </rPh>
    <rPh sb="3" eb="4">
      <t>ブ</t>
    </rPh>
    <phoneticPr fontId="19"/>
  </si>
  <si>
    <t>旅費</t>
    <rPh sb="0" eb="2">
      <t>リョヒ</t>
    </rPh>
    <phoneticPr fontId="19"/>
  </si>
  <si>
    <t>交通費</t>
    <rPh sb="0" eb="3">
      <t>コウツウヒ</t>
    </rPh>
    <phoneticPr fontId="19"/>
  </si>
  <si>
    <t>＠片道経路</t>
    <rPh sb="1" eb="3">
      <t>カタミチ</t>
    </rPh>
    <rPh sb="3" eb="5">
      <t>ケイロ</t>
    </rPh>
    <phoneticPr fontId="19"/>
  </si>
  <si>
    <t>）駅～（</t>
    <rPh sb="1" eb="2">
      <t>エキ</t>
    </rPh>
    <phoneticPr fontId="19"/>
  </si>
  <si>
    <t>円</t>
    <rPh sb="0" eb="1">
      <t>エン</t>
    </rPh>
    <phoneticPr fontId="19"/>
  </si>
  <si>
    <t>⑨</t>
    <phoneticPr fontId="19"/>
  </si>
  <si>
    <t>高体連補助額</t>
    <rPh sb="0" eb="3">
      <t>コウタイレン</t>
    </rPh>
    <rPh sb="3" eb="6">
      <t>ホジョガク</t>
    </rPh>
    <phoneticPr fontId="19"/>
  </si>
  <si>
    <t>⑩</t>
    <phoneticPr fontId="19"/>
  </si>
  <si>
    <t>【記入上の注意】</t>
    <rPh sb="1" eb="3">
      <t>キニュウ</t>
    </rPh>
    <rPh sb="3" eb="4">
      <t>ジョウ</t>
    </rPh>
    <rPh sb="5" eb="7">
      <t>チュウイ</t>
    </rPh>
    <phoneticPr fontId="19"/>
  </si>
  <si>
    <t>①＝⑩</t>
    <phoneticPr fontId="19"/>
  </si>
  <si>
    <t>②③④</t>
    <phoneticPr fontId="19"/>
  </si>
  <si>
    <t>…</t>
    <phoneticPr fontId="19"/>
  </si>
  <si>
    <t>⑤＝⑨</t>
    <phoneticPr fontId="19"/>
  </si>
  <si>
    <t>⑥</t>
    <phoneticPr fontId="19"/>
  </si>
  <si>
    <t>【添付書類】</t>
    <rPh sb="1" eb="3">
      <t>テンプ</t>
    </rPh>
    <rPh sb="3" eb="5">
      <t>ショルイ</t>
    </rPh>
    <phoneticPr fontId="19"/>
  </si>
  <si>
    <t>日</t>
    <rPh sb="0" eb="1">
      <t>ヒ</t>
    </rPh>
    <phoneticPr fontId="19"/>
  </si>
  <si>
    <t>競技結果　</t>
    <rPh sb="0" eb="2">
      <t>キョウギ</t>
    </rPh>
    <rPh sb="2" eb="4">
      <t>ケッカ</t>
    </rPh>
    <phoneticPr fontId="19"/>
  </si>
  <si>
    <t>(曜)</t>
    <rPh sb="1" eb="2">
      <t>ヒカリ</t>
    </rPh>
    <phoneticPr fontId="19"/>
  </si>
  <si>
    <t>(</t>
    <phoneticPr fontId="19"/>
  </si>
  <si>
    <t>滋賀県高等学校体育連盟会長</t>
    <rPh sb="0" eb="3">
      <t>シガケン</t>
    </rPh>
    <rPh sb="3" eb="5">
      <t>コウトウ</t>
    </rPh>
    <rPh sb="5" eb="7">
      <t>ガッコウ</t>
    </rPh>
    <rPh sb="7" eb="9">
      <t>タイイク</t>
    </rPh>
    <rPh sb="9" eb="11">
      <t>レンメイ</t>
    </rPh>
    <rPh sb="11" eb="13">
      <t>カイチョウ</t>
    </rPh>
    <phoneticPr fontId="19"/>
  </si>
  <si>
    <t>校  長</t>
    <rPh sb="0" eb="1">
      <t>コウ</t>
    </rPh>
    <rPh sb="3" eb="4">
      <t>チョウ</t>
    </rPh>
    <phoneticPr fontId="19"/>
  </si>
  <si>
    <t>～</t>
    <phoneticPr fontId="19"/>
  </si>
  <si>
    <t>初戦より詳細に、最終○位あるいはベスト○まで記載のこと
また、記入しきれない時は裏面記載・別紙にて提出のこと</t>
    <rPh sb="0" eb="2">
      <t>ショセン</t>
    </rPh>
    <rPh sb="4" eb="6">
      <t>ショウサイ</t>
    </rPh>
    <rPh sb="8" eb="10">
      <t>サイシュウ</t>
    </rPh>
    <rPh sb="11" eb="12">
      <t>イ</t>
    </rPh>
    <rPh sb="22" eb="24">
      <t>キサイ</t>
    </rPh>
    <rPh sb="31" eb="33">
      <t>キニュウ</t>
    </rPh>
    <rPh sb="38" eb="39">
      <t>トキ</t>
    </rPh>
    <rPh sb="40" eb="42">
      <t>リメン</t>
    </rPh>
    <rPh sb="42" eb="44">
      <t>キサイ</t>
    </rPh>
    <rPh sb="45" eb="47">
      <t>ベッシ</t>
    </rPh>
    <rPh sb="49" eb="51">
      <t>テイシュツ</t>
    </rPh>
    <phoneticPr fontId="19"/>
  </si>
  <si>
    <t>開始時刻</t>
    <rPh sb="0" eb="2">
      <t>カイシ</t>
    </rPh>
    <rPh sb="2" eb="4">
      <t>ジコク</t>
    </rPh>
    <phoneticPr fontId="19"/>
  </si>
  <si>
    <t>初戦より最終結果（順位、ﾍﾞｽﾄ○)まで詳細に記載のこと。</t>
    <rPh sb="6" eb="8">
      <t>ケッカ</t>
    </rPh>
    <rPh sb="9" eb="11">
      <t>ジュンイ</t>
    </rPh>
    <rPh sb="20" eb="22">
      <t>ショウサイ</t>
    </rPh>
    <phoneticPr fontId="19"/>
  </si>
  <si>
    <t>⑥</t>
  </si>
  <si>
    <t>)円×２×</t>
    <rPh sb="1" eb="2">
      <t>エン</t>
    </rPh>
    <phoneticPr fontId="19"/>
  </si>
  <si>
    <t xml:space="preserve"> (1)収入、支出ともに大会要項に基づくエントリー選手数（以内）に要した経費を記載すること。</t>
    <rPh sb="4" eb="6">
      <t>シュウニュウ</t>
    </rPh>
    <rPh sb="7" eb="9">
      <t>シシュツ</t>
    </rPh>
    <rPh sb="12" eb="16">
      <t>タイカイヨウコウ</t>
    </rPh>
    <rPh sb="17" eb="18">
      <t>モト</t>
    </rPh>
    <rPh sb="25" eb="28">
      <t>センシュスウ</t>
    </rPh>
    <rPh sb="29" eb="31">
      <t>イナイ</t>
    </rPh>
    <rPh sb="33" eb="34">
      <t>ヨウ</t>
    </rPh>
    <rPh sb="36" eb="38">
      <t>ケイヒ</t>
    </rPh>
    <rPh sb="39" eb="41">
      <t>キサイ</t>
    </rPh>
    <phoneticPr fontId="19"/>
  </si>
  <si>
    <t xml:space="preserve"> (2)マネージャー、引率者および監督は含まない。</t>
    <rPh sb="11" eb="13">
      <t>インソツ</t>
    </rPh>
    <rPh sb="13" eb="14">
      <t>シャ</t>
    </rPh>
    <rPh sb="17" eb="19">
      <t>カントク</t>
    </rPh>
    <rPh sb="20" eb="21">
      <t>フク</t>
    </rPh>
    <phoneticPr fontId="19"/>
  </si>
  <si>
    <t xml:space="preserve"> (3)内訳欄には算出基礎（交通費単価、人数等）および、団券・学割・往復の割引利用を記載すること。</t>
    <rPh sb="4" eb="7">
      <t>ウチワケラン</t>
    </rPh>
    <rPh sb="9" eb="11">
      <t>サンシュツ</t>
    </rPh>
    <rPh sb="11" eb="13">
      <t>キソ</t>
    </rPh>
    <rPh sb="14" eb="17">
      <t>コウツウヒ</t>
    </rPh>
    <rPh sb="17" eb="19">
      <t>タンカ</t>
    </rPh>
    <rPh sb="20" eb="21">
      <t>ニン</t>
    </rPh>
    <rPh sb="21" eb="22">
      <t>スウ</t>
    </rPh>
    <rPh sb="22" eb="23">
      <t>トウ</t>
    </rPh>
    <rPh sb="28" eb="30">
      <t>ダンケン</t>
    </rPh>
    <rPh sb="31" eb="33">
      <t>ガクワリ</t>
    </rPh>
    <rPh sb="34" eb="36">
      <t>オウフク</t>
    </rPh>
    <rPh sb="37" eb="39">
      <t>ワリビキ</t>
    </rPh>
    <rPh sb="39" eb="41">
      <t>リヨウ</t>
    </rPh>
    <rPh sb="42" eb="44">
      <t>キサイ</t>
    </rPh>
    <phoneticPr fontId="19"/>
  </si>
  <si>
    <t>収支が合う（⑤＝⑨）ようそれぞれ支出した額を記入。</t>
    <rPh sb="0" eb="2">
      <t>シュウシ</t>
    </rPh>
    <rPh sb="3" eb="4">
      <t>ア</t>
    </rPh>
    <rPh sb="16" eb="18">
      <t>シシュツ</t>
    </rPh>
    <rPh sb="20" eb="21">
      <t>ガク</t>
    </rPh>
    <rPh sb="22" eb="24">
      <t>キニュウ</t>
    </rPh>
    <phoneticPr fontId="19"/>
  </si>
  <si>
    <t>開会式</t>
    <rPh sb="0" eb="3">
      <t>カイカイシキ</t>
    </rPh>
    <phoneticPr fontId="19"/>
  </si>
  <si>
    <t>（最寄駅</t>
    <rPh sb="1" eb="3">
      <t>モヨ</t>
    </rPh>
    <rPh sb="3" eb="4">
      <t>エキ</t>
    </rPh>
    <phoneticPr fontId="19"/>
  </si>
  <si>
    <t>発　番</t>
    <rPh sb="0" eb="1">
      <t>ハッ</t>
    </rPh>
    <rPh sb="2" eb="3">
      <t>バン</t>
    </rPh>
    <phoneticPr fontId="19"/>
  </si>
  <si>
    <t>様式 要覧</t>
    <phoneticPr fontId="19"/>
  </si>
  <si>
    <t>事業報告書（様式</t>
    <rPh sb="0" eb="2">
      <t>ジギョウ</t>
    </rPh>
    <rPh sb="2" eb="5">
      <t>ホウコクショ</t>
    </rPh>
    <rPh sb="6" eb="8">
      <t>ヨウシキ</t>
    </rPh>
    <phoneticPr fontId="19"/>
  </si>
  <si>
    <t>)</t>
    <phoneticPr fontId="19"/>
  </si>
  <si>
    <t>収支決算書（様式</t>
    <rPh sb="0" eb="2">
      <t>シュウシ</t>
    </rPh>
    <rPh sb="2" eb="5">
      <t>ケッサンショ</t>
    </rPh>
    <rPh sb="6" eb="8">
      <t>ヨウシキ</t>
    </rPh>
    <phoneticPr fontId="19"/>
  </si>
  <si>
    <t>)</t>
    <phoneticPr fontId="19"/>
  </si>
  <si>
    <t>様式 要覧</t>
    <phoneticPr fontId="19"/>
  </si>
  <si>
    <t>　</t>
  </si>
  <si>
    <t>(１)補助対象者</t>
    <rPh sb="3" eb="5">
      <t>ホジョ</t>
    </rPh>
    <rPh sb="5" eb="7">
      <t>タイショウ</t>
    </rPh>
    <rPh sb="7" eb="8">
      <t>シャ</t>
    </rPh>
    <phoneticPr fontId="19"/>
  </si>
  <si>
    <t>　　・JR利用が基本、鉄路のみ対象（バスは対象外）</t>
    <rPh sb="5" eb="7">
      <t>リヨウ</t>
    </rPh>
    <rPh sb="8" eb="10">
      <t>キホン</t>
    </rPh>
    <rPh sb="11" eb="13">
      <t>テツロ</t>
    </rPh>
    <rPh sb="15" eb="17">
      <t>タイショウ</t>
    </rPh>
    <rPh sb="21" eb="24">
      <t>タイショウガイ</t>
    </rPh>
    <phoneticPr fontId="19"/>
  </si>
  <si>
    <t>　　・原則として最安経路（団券・学割・往復等の割引を含む）での計算とする</t>
    <rPh sb="3" eb="5">
      <t>ゲンソク</t>
    </rPh>
    <rPh sb="8" eb="9">
      <t>サイ</t>
    </rPh>
    <rPh sb="9" eb="10">
      <t>ヤス</t>
    </rPh>
    <rPh sb="10" eb="12">
      <t>ケイロ</t>
    </rPh>
    <rPh sb="13" eb="15">
      <t>ダンケン</t>
    </rPh>
    <rPh sb="16" eb="18">
      <t>ガクワリ</t>
    </rPh>
    <rPh sb="19" eb="21">
      <t>オウフク</t>
    </rPh>
    <rPh sb="21" eb="22">
      <t>トウ</t>
    </rPh>
    <rPh sb="23" eb="25">
      <t>ワリビキ</t>
    </rPh>
    <rPh sb="26" eb="27">
      <t>フク</t>
    </rPh>
    <rPh sb="31" eb="33">
      <t>ケイサン</t>
    </rPh>
    <phoneticPr fontId="19"/>
  </si>
  <si>
    <t>(例)</t>
    <rPh sb="1" eb="2">
      <t>レイ</t>
    </rPh>
    <phoneticPr fontId="19"/>
  </si>
  <si>
    <t>割引の例</t>
    <rPh sb="0" eb="2">
      <t>ワリビキ</t>
    </rPh>
    <rPh sb="3" eb="4">
      <t>レイ</t>
    </rPh>
    <phoneticPr fontId="19"/>
  </si>
  <si>
    <t>JR</t>
  </si>
  <si>
    <t>団券</t>
    <rPh sb="0" eb="2">
      <t>ダンケン</t>
    </rPh>
    <phoneticPr fontId="19"/>
  </si>
  <si>
    <t>８名以上</t>
    <rPh sb="1" eb="2">
      <t>メイ</t>
    </rPh>
    <rPh sb="2" eb="4">
      <t>イジョウ</t>
    </rPh>
    <phoneticPr fontId="19"/>
  </si>
  <si>
    <t>５割引</t>
    <rPh sb="1" eb="3">
      <t>ワリビキ</t>
    </rPh>
    <phoneticPr fontId="19"/>
  </si>
  <si>
    <t>(割引後10円未満切捨)</t>
    <rPh sb="1" eb="3">
      <t>ワリビキ</t>
    </rPh>
    <rPh sb="3" eb="4">
      <t>ゴ</t>
    </rPh>
    <rPh sb="6" eb="7">
      <t>エン</t>
    </rPh>
    <rPh sb="7" eb="9">
      <t>ミマン</t>
    </rPh>
    <rPh sb="9" eb="10">
      <t>キ</t>
    </rPh>
    <rPh sb="10" eb="11">
      <t>ス</t>
    </rPh>
    <phoneticPr fontId="19"/>
  </si>
  <si>
    <t>学割</t>
    <rPh sb="0" eb="2">
      <t>ガクワリ</t>
    </rPh>
    <phoneticPr fontId="19"/>
  </si>
  <si>
    <t>100km超</t>
    <rPh sb="5" eb="6">
      <t>チョウ</t>
    </rPh>
    <phoneticPr fontId="19"/>
  </si>
  <si>
    <t>２割引</t>
    <rPh sb="1" eb="3">
      <t>ワリビキ</t>
    </rPh>
    <phoneticPr fontId="19"/>
  </si>
  <si>
    <t>往復割引</t>
    <rPh sb="0" eb="2">
      <t>オウフク</t>
    </rPh>
    <rPh sb="2" eb="4">
      <t>ワリビキ</t>
    </rPh>
    <phoneticPr fontId="19"/>
  </si>
  <si>
    <t>600km超</t>
    <rPh sb="5" eb="6">
      <t>チョウ</t>
    </rPh>
    <phoneticPr fontId="19"/>
  </si>
  <si>
    <t>１割引</t>
    <rPh sb="1" eb="3">
      <t>ワリビキ</t>
    </rPh>
    <phoneticPr fontId="19"/>
  </si>
  <si>
    <t>私鉄等</t>
    <rPh sb="0" eb="2">
      <t>シテツ</t>
    </rPh>
    <rPh sb="2" eb="3">
      <t>トウ</t>
    </rPh>
    <phoneticPr fontId="19"/>
  </si>
  <si>
    <t>団体割引</t>
    <rPh sb="0" eb="2">
      <t>ダンタイ</t>
    </rPh>
    <rPh sb="2" eb="4">
      <t>ワリビキ</t>
    </rPh>
    <phoneticPr fontId="19"/>
  </si>
  <si>
    <t>各社規定による</t>
    <rPh sb="0" eb="2">
      <t>カクシャ</t>
    </rPh>
    <rPh sb="2" eb="4">
      <t>キテイ</t>
    </rPh>
    <phoneticPr fontId="19"/>
  </si>
  <si>
    <t>　　　補欠を含むエントリー選手のみ（マネージャーは対象外です）</t>
    <rPh sb="3" eb="5">
      <t>ホケツ</t>
    </rPh>
    <rPh sb="6" eb="7">
      <t>フク</t>
    </rPh>
    <rPh sb="13" eb="15">
      <t>センシュ</t>
    </rPh>
    <rPh sb="25" eb="28">
      <t>タイショウガイ</t>
    </rPh>
    <phoneticPr fontId="19"/>
  </si>
  <si>
    <t>　　・適用できるすべての割引を利用すること</t>
    <rPh sb="3" eb="5">
      <t>テキヨウ</t>
    </rPh>
    <rPh sb="12" eb="14">
      <t>ワリビキ</t>
    </rPh>
    <rPh sb="15" eb="17">
      <t>リヨウ</t>
    </rPh>
    <phoneticPr fontId="19"/>
  </si>
  <si>
    <t>ＤＡＴＡ</t>
    <phoneticPr fontId="19"/>
  </si>
  <si>
    <t>高等学校</t>
    <rPh sb="0" eb="4">
      <t>コウトウガッコウ</t>
    </rPh>
    <phoneticPr fontId="19"/>
  </si>
  <si>
    <t>data</t>
    <phoneticPr fontId="19"/>
  </si>
  <si>
    <t>IH開催</t>
    <rPh sb="2" eb="4">
      <t>カイサイ</t>
    </rPh>
    <phoneticPr fontId="19"/>
  </si>
  <si>
    <t>№</t>
    <phoneticPr fontId="19"/>
  </si>
  <si>
    <t>競技名</t>
    <rPh sb="0" eb="3">
      <t>キョウギメイ</t>
    </rPh>
    <phoneticPr fontId="19"/>
  </si>
  <si>
    <t>都道府県名</t>
    <rPh sb="0" eb="4">
      <t>トドウフケン</t>
    </rPh>
    <rPh sb="4" eb="5">
      <t>メイ</t>
    </rPh>
    <phoneticPr fontId="19"/>
  </si>
  <si>
    <t>ブロック№</t>
    <phoneticPr fontId="19"/>
  </si>
  <si>
    <t>地域</t>
    <phoneticPr fontId="19"/>
  </si>
  <si>
    <t xml:space="preserve">ブロック </t>
    <phoneticPr fontId="19"/>
  </si>
  <si>
    <t>都 道 府 県</t>
  </si>
  <si>
    <t>膳所高等学校</t>
  </si>
  <si>
    <t>陸上競技</t>
    <rPh sb="2" eb="4">
      <t>キョウギ</t>
    </rPh>
    <phoneticPr fontId="6"/>
  </si>
  <si>
    <t>北海道</t>
  </si>
  <si>
    <t>東</t>
    <phoneticPr fontId="19"/>
  </si>
  <si>
    <t>堅田高等学校</t>
  </si>
  <si>
    <t>水泳</t>
  </si>
  <si>
    <t>青森県</t>
  </si>
  <si>
    <t>北東北</t>
    <rPh sb="0" eb="1">
      <t>キタ</t>
    </rPh>
    <phoneticPr fontId="19"/>
  </si>
  <si>
    <t>青森</t>
    <phoneticPr fontId="19"/>
  </si>
  <si>
    <t>岩手</t>
    <phoneticPr fontId="19"/>
  </si>
  <si>
    <t>秋田</t>
    <phoneticPr fontId="19"/>
  </si>
  <si>
    <t>東大津高等学校</t>
  </si>
  <si>
    <t>体操</t>
  </si>
  <si>
    <t>岩手県</t>
  </si>
  <si>
    <t>南東北</t>
    <rPh sb="0" eb="1">
      <t>ミナミ</t>
    </rPh>
    <phoneticPr fontId="19"/>
  </si>
  <si>
    <t>宮城</t>
    <phoneticPr fontId="19"/>
  </si>
  <si>
    <t>山形</t>
    <phoneticPr fontId="19"/>
  </si>
  <si>
    <t>福島</t>
    <phoneticPr fontId="19"/>
  </si>
  <si>
    <t>北大津高等学校</t>
  </si>
  <si>
    <t>ソフトテニス</t>
  </si>
  <si>
    <t>宮城県</t>
  </si>
  <si>
    <t>北関東</t>
    <rPh sb="0" eb="1">
      <t>キタ</t>
    </rPh>
    <phoneticPr fontId="19"/>
  </si>
  <si>
    <t>茨城</t>
    <phoneticPr fontId="19"/>
  </si>
  <si>
    <t>栃木</t>
    <phoneticPr fontId="19"/>
  </si>
  <si>
    <t>群馬</t>
    <phoneticPr fontId="19"/>
  </si>
  <si>
    <t>埼玉</t>
    <phoneticPr fontId="19"/>
  </si>
  <si>
    <t>大津高等学校</t>
  </si>
  <si>
    <t>卓球</t>
  </si>
  <si>
    <t>秋田県</t>
  </si>
  <si>
    <t>南関東</t>
    <rPh sb="0" eb="1">
      <t>ミナミ</t>
    </rPh>
    <phoneticPr fontId="19"/>
  </si>
  <si>
    <t>千葉</t>
    <phoneticPr fontId="19"/>
  </si>
  <si>
    <t>東京</t>
    <phoneticPr fontId="19"/>
  </si>
  <si>
    <t>神奈川</t>
    <phoneticPr fontId="19"/>
  </si>
  <si>
    <t>山梨</t>
    <phoneticPr fontId="19"/>
  </si>
  <si>
    <t>石山高等学校</t>
  </si>
  <si>
    <t>バスケットボール</t>
  </si>
  <si>
    <t>山形県</t>
  </si>
  <si>
    <t>中</t>
    <phoneticPr fontId="19"/>
  </si>
  <si>
    <t>北信越</t>
  </si>
  <si>
    <t>新潟</t>
    <phoneticPr fontId="19"/>
  </si>
  <si>
    <t>富山</t>
    <phoneticPr fontId="19"/>
  </si>
  <si>
    <t>石川</t>
    <phoneticPr fontId="19"/>
  </si>
  <si>
    <t>福井</t>
    <phoneticPr fontId="19"/>
  </si>
  <si>
    <t>長野</t>
    <phoneticPr fontId="19"/>
  </si>
  <si>
    <t>瀬田工業高等学校</t>
  </si>
  <si>
    <t>バレーボール</t>
  </si>
  <si>
    <t>福島県</t>
  </si>
  <si>
    <t>東海</t>
    <phoneticPr fontId="19"/>
  </si>
  <si>
    <t>岐阜</t>
    <phoneticPr fontId="19"/>
  </si>
  <si>
    <t>静岡</t>
    <phoneticPr fontId="19"/>
  </si>
  <si>
    <t>愛知</t>
    <phoneticPr fontId="19"/>
  </si>
  <si>
    <t>三重</t>
    <phoneticPr fontId="19"/>
  </si>
  <si>
    <t>大津商業高等学校</t>
  </si>
  <si>
    <t>バドミントン</t>
  </si>
  <si>
    <t>茨城県</t>
  </si>
  <si>
    <t>近畿</t>
    <phoneticPr fontId="19"/>
  </si>
  <si>
    <t>滋賀</t>
    <phoneticPr fontId="19"/>
  </si>
  <si>
    <t>京都</t>
    <phoneticPr fontId="19"/>
  </si>
  <si>
    <t>大阪</t>
    <phoneticPr fontId="19"/>
  </si>
  <si>
    <t>兵庫</t>
    <phoneticPr fontId="19"/>
  </si>
  <si>
    <t>奈良</t>
    <phoneticPr fontId="19"/>
  </si>
  <si>
    <t>和歌山</t>
    <phoneticPr fontId="19"/>
  </si>
  <si>
    <t>彦根東高等学校</t>
  </si>
  <si>
    <t>アメリカンフットボール</t>
  </si>
  <si>
    <t>栃木県</t>
  </si>
  <si>
    <t>西</t>
    <phoneticPr fontId="19"/>
  </si>
  <si>
    <t>中国</t>
    <phoneticPr fontId="19"/>
  </si>
  <si>
    <t>鳥取</t>
    <phoneticPr fontId="19"/>
  </si>
  <si>
    <t>島根</t>
    <phoneticPr fontId="19"/>
  </si>
  <si>
    <t>岡山</t>
    <phoneticPr fontId="19"/>
  </si>
  <si>
    <t>広島</t>
    <phoneticPr fontId="19"/>
  </si>
  <si>
    <t>山口</t>
    <phoneticPr fontId="19"/>
  </si>
  <si>
    <t>河瀬高等学校</t>
  </si>
  <si>
    <t>サッカー</t>
  </si>
  <si>
    <t>群馬県</t>
  </si>
  <si>
    <t>四国</t>
    <phoneticPr fontId="19"/>
  </si>
  <si>
    <t>徳島</t>
    <phoneticPr fontId="19"/>
  </si>
  <si>
    <t>香川</t>
    <phoneticPr fontId="19"/>
  </si>
  <si>
    <t>愛媛</t>
    <phoneticPr fontId="19"/>
  </si>
  <si>
    <t>高知</t>
    <phoneticPr fontId="19"/>
  </si>
  <si>
    <t>彦根西高等学校</t>
  </si>
  <si>
    <t>ラグビー</t>
  </si>
  <si>
    <t>埼玉県</t>
  </si>
  <si>
    <t>北九州</t>
    <rPh sb="0" eb="1">
      <t>キタ</t>
    </rPh>
    <phoneticPr fontId="19"/>
  </si>
  <si>
    <t>福岡</t>
    <phoneticPr fontId="19"/>
  </si>
  <si>
    <t>佐賀</t>
    <phoneticPr fontId="19"/>
  </si>
  <si>
    <t>長崎</t>
    <phoneticPr fontId="19"/>
  </si>
  <si>
    <t>大分</t>
    <phoneticPr fontId="19"/>
  </si>
  <si>
    <t>彦根翔陽高等学校</t>
  </si>
  <si>
    <t>ソフトボール</t>
  </si>
  <si>
    <t>千葉県</t>
  </si>
  <si>
    <t>南九州</t>
    <rPh sb="0" eb="1">
      <t>ミナミ</t>
    </rPh>
    <phoneticPr fontId="19"/>
  </si>
  <si>
    <t>熊本</t>
    <phoneticPr fontId="19"/>
  </si>
  <si>
    <t>宮崎</t>
    <phoneticPr fontId="19"/>
  </si>
  <si>
    <t>鹿児島</t>
    <phoneticPr fontId="19"/>
  </si>
  <si>
    <t>沖縄</t>
    <phoneticPr fontId="19"/>
  </si>
  <si>
    <t>彦根翔西館高等学校</t>
  </si>
  <si>
    <t>ハンドボール</t>
  </si>
  <si>
    <t>東京都</t>
  </si>
  <si>
    <t>彦根工業高等学校</t>
  </si>
  <si>
    <t>剣道</t>
  </si>
  <si>
    <t>神奈川県</t>
  </si>
  <si>
    <t>長浜高等学校</t>
  </si>
  <si>
    <t>柔道</t>
  </si>
  <si>
    <t>新潟県</t>
  </si>
  <si>
    <t>会長</t>
    <rPh sb="0" eb="2">
      <t>カイチョウ</t>
    </rPh>
    <phoneticPr fontId="19"/>
  </si>
  <si>
    <t>長浜北高等学校</t>
  </si>
  <si>
    <t>弓道</t>
  </si>
  <si>
    <t>富山県</t>
  </si>
  <si>
    <t>長浜北高等学校(新校)</t>
    <rPh sb="8" eb="9">
      <t>シン</t>
    </rPh>
    <rPh sb="9" eb="10">
      <t>コウ</t>
    </rPh>
    <phoneticPr fontId="19"/>
  </si>
  <si>
    <t>アーチェリー</t>
  </si>
  <si>
    <t>石川県</t>
  </si>
  <si>
    <t>虎姫高等学校</t>
  </si>
  <si>
    <t>相撲</t>
  </si>
  <si>
    <t>福井県</t>
  </si>
  <si>
    <t>伊香高等学校</t>
  </si>
  <si>
    <t>ボート</t>
  </si>
  <si>
    <t>山梨県</t>
  </si>
  <si>
    <t>長浜農業高等学校</t>
  </si>
  <si>
    <t>ヨット</t>
  </si>
  <si>
    <t>長野県</t>
  </si>
  <si>
    <t>長浜北星高等学校</t>
  </si>
  <si>
    <t>登山</t>
  </si>
  <si>
    <t>岐阜県</t>
  </si>
  <si>
    <t>八幡高等学校</t>
  </si>
  <si>
    <t>スキー</t>
  </si>
  <si>
    <t>静岡県</t>
  </si>
  <si>
    <t>八幡工業高等学校</t>
  </si>
  <si>
    <t>ウエイトリフティング</t>
  </si>
  <si>
    <t>愛知県</t>
  </si>
  <si>
    <t>八幡商業高等学校</t>
  </si>
  <si>
    <t>自転車</t>
  </si>
  <si>
    <t>三重県</t>
  </si>
  <si>
    <t>草津東高等学校</t>
  </si>
  <si>
    <t>馬術</t>
  </si>
  <si>
    <t>滋賀県</t>
  </si>
  <si>
    <t>草津高等学校</t>
  </si>
  <si>
    <t>ホッケー</t>
  </si>
  <si>
    <t>京都府</t>
  </si>
  <si>
    <t>玉川高等学校</t>
  </si>
  <si>
    <t>レスリング</t>
  </si>
  <si>
    <t>大阪府</t>
  </si>
  <si>
    <t>湖南農業高等学校</t>
  </si>
  <si>
    <t>テニス</t>
  </si>
  <si>
    <t>兵庫県</t>
  </si>
  <si>
    <t>守山高等学校</t>
  </si>
  <si>
    <t>フエンシング</t>
  </si>
  <si>
    <t>奈良県</t>
  </si>
  <si>
    <t>守山北高等学校</t>
  </si>
  <si>
    <t>ボクシング</t>
  </si>
  <si>
    <t>和歌山県</t>
  </si>
  <si>
    <t>栗東高等学校</t>
  </si>
  <si>
    <t>空手道</t>
  </si>
  <si>
    <t>鳥取県</t>
  </si>
  <si>
    <t>国際情報高等学校</t>
  </si>
  <si>
    <t>カヌー</t>
  </si>
  <si>
    <t>島根県</t>
  </si>
  <si>
    <t>水口高等学校</t>
  </si>
  <si>
    <t>ライフル射撃</t>
    <rPh sb="4" eb="6">
      <t>シャゲキ</t>
    </rPh>
    <phoneticPr fontId="6"/>
  </si>
  <si>
    <t>岡山県</t>
  </si>
  <si>
    <t>水口東高等学校</t>
  </si>
  <si>
    <t>スケート</t>
  </si>
  <si>
    <t>広島県</t>
  </si>
  <si>
    <t>甲南高等学校</t>
  </si>
  <si>
    <t>スポーツ拳法</t>
    <rPh sb="4" eb="6">
      <t>ケンポウ</t>
    </rPh>
    <phoneticPr fontId="5"/>
  </si>
  <si>
    <t>山口県</t>
  </si>
  <si>
    <t>信楽高等学校</t>
  </si>
  <si>
    <t>野球</t>
  </si>
  <si>
    <t>徳島県</t>
  </si>
  <si>
    <t>野洲高等学校</t>
  </si>
  <si>
    <t>定通部</t>
  </si>
  <si>
    <t>香川県</t>
  </si>
  <si>
    <t>石部高等学校</t>
  </si>
  <si>
    <t>1-1</t>
    <phoneticPr fontId="19"/>
  </si>
  <si>
    <t>駅伝</t>
    <rPh sb="0" eb="2">
      <t>エキデン</t>
    </rPh>
    <phoneticPr fontId="19"/>
  </si>
  <si>
    <t>愛媛県</t>
  </si>
  <si>
    <t>甲西高等学校</t>
  </si>
  <si>
    <t>高知県</t>
  </si>
  <si>
    <t>高島高等学校</t>
  </si>
  <si>
    <t>福岡県</t>
  </si>
  <si>
    <t>安曇川高等学校</t>
  </si>
  <si>
    <t>佐賀県</t>
  </si>
  <si>
    <t>八日市高等学校</t>
  </si>
  <si>
    <t>長崎県</t>
  </si>
  <si>
    <t>能登川高等学校</t>
  </si>
  <si>
    <t>熊本県</t>
  </si>
  <si>
    <t>八日市南高等学校</t>
  </si>
  <si>
    <t>大分県</t>
  </si>
  <si>
    <t>伊吹高等学校</t>
  </si>
  <si>
    <t>宮崎県</t>
  </si>
  <si>
    <t>米原高等学校</t>
  </si>
  <si>
    <t>鹿児島県</t>
  </si>
  <si>
    <t>日野高等学校</t>
  </si>
  <si>
    <t>沖縄県</t>
  </si>
  <si>
    <t>愛知高等学校</t>
  </si>
  <si>
    <t>比叡山高等学校</t>
  </si>
  <si>
    <t>滋賀短期大学附属高等学校</t>
  </si>
  <si>
    <t>幸福の科学学園関西高等学校</t>
    <phoneticPr fontId="19"/>
  </si>
  <si>
    <t>近江高等学校</t>
  </si>
  <si>
    <t>彦根総合高等学校</t>
  </si>
  <si>
    <t>近江兄弟社高等学校</t>
  </si>
  <si>
    <t>光泉高等学校</t>
  </si>
  <si>
    <t>綾羽高等学校</t>
  </si>
  <si>
    <t>立命館守山高等学校</t>
  </si>
  <si>
    <t>滋賀学園高等学校</t>
  </si>
  <si>
    <t>ＭＩＨＯ美学院中等教育学校</t>
    <phoneticPr fontId="19"/>
  </si>
  <si>
    <t>瀬田高等学校</t>
    <rPh sb="2" eb="6">
      <t>コウトウガッコウ</t>
    </rPh>
    <phoneticPr fontId="19"/>
  </si>
  <si>
    <t>瀬田工業高等学校(定時制)</t>
    <rPh sb="0" eb="2">
      <t>セタ</t>
    </rPh>
    <rPh sb="2" eb="4">
      <t>コウギョウ</t>
    </rPh>
    <rPh sb="4" eb="8">
      <t>コウトウガッコウ</t>
    </rPh>
    <rPh sb="9" eb="12">
      <t>テイジセイ</t>
    </rPh>
    <phoneticPr fontId="19"/>
  </si>
  <si>
    <t>大津清陵高等学校(昼間定時制)</t>
    <rPh sb="9" eb="11">
      <t>チュウカン</t>
    </rPh>
    <rPh sb="11" eb="14">
      <t>テイジセイ</t>
    </rPh>
    <phoneticPr fontId="19"/>
  </si>
  <si>
    <t>大津清陵高等学校馬場分校</t>
    <rPh sb="8" eb="10">
      <t>バンバ</t>
    </rPh>
    <rPh sb="10" eb="12">
      <t>ブンコウ</t>
    </rPh>
    <phoneticPr fontId="19"/>
  </si>
  <si>
    <t>能登川高等学校(定時制)</t>
    <rPh sb="8" eb="11">
      <t>テイジセイ</t>
    </rPh>
    <phoneticPr fontId="19"/>
  </si>
  <si>
    <t>彦根東高等学校（定時制)</t>
    <rPh sb="8" eb="11">
      <t>テイジセイ</t>
    </rPh>
    <phoneticPr fontId="19"/>
  </si>
  <si>
    <t>彦根工業高等学校(定時制)</t>
    <rPh sb="9" eb="12">
      <t>テイジセイ</t>
    </rPh>
    <phoneticPr fontId="19"/>
  </si>
  <si>
    <t>長浜北星高等学校(定時制)</t>
    <rPh sb="9" eb="12">
      <t>テイジセイ</t>
    </rPh>
    <phoneticPr fontId="19"/>
  </si>
  <si>
    <t>聾話学校</t>
    <phoneticPr fontId="19"/>
  </si>
  <si>
    <t>長浜北星高等養護学校</t>
    <phoneticPr fontId="19"/>
  </si>
  <si>
    <t>甲南高等養護学校</t>
    <phoneticPr fontId="19"/>
  </si>
  <si>
    <t>愛知高等養護学校</t>
    <phoneticPr fontId="19"/>
  </si>
  <si>
    <t>綾羽高等学校(定時制)</t>
    <rPh sb="7" eb="10">
      <t>テイジセイ</t>
    </rPh>
    <phoneticPr fontId="19"/>
  </si>
  <si>
    <t>大津清陵高等学校(通信制)</t>
    <rPh sb="9" eb="12">
      <t>ツウシンセイ</t>
    </rPh>
    <phoneticPr fontId="19"/>
  </si>
  <si>
    <t>綾羽高等学校(通信制)</t>
    <rPh sb="7" eb="10">
      <t>ツウシンセイ</t>
    </rPh>
    <phoneticPr fontId="19"/>
  </si>
  <si>
    <t>司学館高等学校</t>
    <phoneticPr fontId="19"/>
  </si>
  <si>
    <t>元号</t>
    <rPh sb="0" eb="2">
      <t>ゲンゴウ</t>
    </rPh>
    <phoneticPr fontId="19"/>
  </si>
  <si>
    <t>年</t>
    <rPh sb="0" eb="1">
      <t>ネン</t>
    </rPh>
    <phoneticPr fontId="19"/>
  </si>
  <si>
    <t>DATA</t>
    <phoneticPr fontId="19"/>
  </si>
  <si>
    <t>年度　</t>
    <rPh sb="0" eb="2">
      <t>ネンド</t>
    </rPh>
    <phoneticPr fontId="19"/>
  </si>
  <si>
    <t>課程等</t>
    <rPh sb="0" eb="2">
      <t>カテイ</t>
    </rPh>
    <rPh sb="2" eb="3">
      <t>トウ</t>
    </rPh>
    <phoneticPr fontId="19"/>
  </si>
  <si>
    <t>）駅・[</t>
    <rPh sb="1" eb="2">
      <t>エキ</t>
    </rPh>
    <phoneticPr fontId="19"/>
  </si>
  <si>
    <t>（</t>
    <phoneticPr fontId="19"/>
  </si>
  <si>
    <t>正規</t>
    <rPh sb="0" eb="2">
      <t>セイキ</t>
    </rPh>
    <phoneticPr fontId="19"/>
  </si>
  <si>
    <t>(</t>
    <phoneticPr fontId="19"/>
  </si>
  <si>
    <t xml:space="preserve"> 補助金交付にかかる留意点</t>
    <rPh sb="1" eb="4">
      <t>ホジョキン</t>
    </rPh>
    <rPh sb="4" eb="6">
      <t>コウフ</t>
    </rPh>
    <rPh sb="10" eb="13">
      <t>リュウイテン</t>
    </rPh>
    <phoneticPr fontId="19"/>
  </si>
  <si>
    <t>-1</t>
    <phoneticPr fontId="19"/>
  </si>
  <si>
    <t>記入上の留意点</t>
    <rPh sb="0" eb="3">
      <t>キニュウジョウ</t>
    </rPh>
    <rPh sb="4" eb="7">
      <t>リュウイテン</t>
    </rPh>
    <phoneticPr fontId="19"/>
  </si>
  <si>
    <t>円 往復)</t>
    <rPh sb="0" eb="1">
      <t>エン</t>
    </rPh>
    <rPh sb="2" eb="4">
      <t>オウフク</t>
    </rPh>
    <phoneticPr fontId="19"/>
  </si>
  <si>
    <t>⑥(</t>
  </si>
  <si>
    <t>人×</t>
    <rPh sb="0" eb="1">
      <t>ニン</t>
    </rPh>
    <phoneticPr fontId="19"/>
  </si>
  <si>
    <t>日=</t>
    <rPh sb="0" eb="1">
      <t>ニチ</t>
    </rPh>
    <phoneticPr fontId="19"/>
  </si>
  <si>
    <t>○○：△△</t>
    <phoneticPr fontId="19"/>
  </si>
  <si>
    <t>全日制</t>
  </si>
  <si>
    <t>1 陸上競技</t>
  </si>
  <si>
    <t>2 水泳</t>
  </si>
  <si>
    <t>3 体操</t>
  </si>
  <si>
    <t>4 ソフトテニス</t>
  </si>
  <si>
    <t>5 卓球</t>
  </si>
  <si>
    <t>6 バスケットボール</t>
  </si>
  <si>
    <t>7 バレーボール</t>
  </si>
  <si>
    <t>8 バドミントン</t>
  </si>
  <si>
    <t>9 アメリカンフットボール</t>
  </si>
  <si>
    <t>10 サッカー</t>
  </si>
  <si>
    <t>11 ラグビー</t>
  </si>
  <si>
    <t>12 ソフトボール</t>
  </si>
  <si>
    <t>13 ハンドボール</t>
  </si>
  <si>
    <t>14 剣道</t>
  </si>
  <si>
    <t>15 柔道</t>
  </si>
  <si>
    <t>16 弓道</t>
  </si>
  <si>
    <t>17 アーチェリー</t>
  </si>
  <si>
    <t>18 相撲</t>
  </si>
  <si>
    <t>20 ヨット</t>
  </si>
  <si>
    <t>21 登山</t>
  </si>
  <si>
    <t>22 スキー</t>
  </si>
  <si>
    <t>23 ウエイトリフティング</t>
  </si>
  <si>
    <t>24 自転車</t>
  </si>
  <si>
    <t>25 馬術</t>
  </si>
  <si>
    <t>26 ホッケー</t>
  </si>
  <si>
    <t>27 レスリング</t>
  </si>
  <si>
    <t>28 テニス</t>
  </si>
  <si>
    <t>29 フエンシング</t>
  </si>
  <si>
    <t>30 ボクシング</t>
  </si>
  <si>
    <t>31 空手道</t>
  </si>
  <si>
    <t>32 カヌー</t>
  </si>
  <si>
    <t>33 ライフル射撃</t>
  </si>
  <si>
    <t>34 スケート</t>
  </si>
  <si>
    <t>35 スポーツ拳法</t>
  </si>
  <si>
    <t>36 野球</t>
  </si>
  <si>
    <t>37 定通部</t>
  </si>
  <si>
    <t>円]</t>
    <rPh sb="0" eb="1">
      <t>エン</t>
    </rPh>
    <phoneticPr fontId="19"/>
  </si>
  <si>
    <t>⑥の１／３の額（10円未満切り捨て）</t>
    <rPh sb="6" eb="7">
      <t>ガク</t>
    </rPh>
    <rPh sb="10" eb="13">
      <t>エンミマン</t>
    </rPh>
    <rPh sb="13" eb="14">
      <t>キ</t>
    </rPh>
    <rPh sb="15" eb="16">
      <t>ス</t>
    </rPh>
    <phoneticPr fontId="19"/>
  </si>
  <si>
    <t>）駅</t>
    <rPh sb="1" eb="2">
      <t>エキ</t>
    </rPh>
    <phoneticPr fontId="19"/>
  </si>
  <si>
    <t>経路</t>
    <rPh sb="0" eb="2">
      <t>ケイロ</t>
    </rPh>
    <phoneticPr fontId="19"/>
  </si>
  <si>
    <t>正規運賃(円)</t>
    <rPh sb="0" eb="2">
      <t>セイキ</t>
    </rPh>
    <rPh sb="2" eb="4">
      <t>ウンチン</t>
    </rPh>
    <rPh sb="5" eb="6">
      <t>エン</t>
    </rPh>
    <phoneticPr fontId="19"/>
  </si>
  <si>
    <t>学割利用(円)</t>
    <rPh sb="0" eb="2">
      <t>ガクワリ</t>
    </rPh>
    <rPh sb="2" eb="4">
      <t>リヨウ</t>
    </rPh>
    <rPh sb="5" eb="6">
      <t>エン</t>
    </rPh>
    <phoneticPr fontId="19"/>
  </si>
  <si>
    <t>@片道運賃</t>
    <rPh sb="1" eb="3">
      <t>カタミチ</t>
    </rPh>
    <rPh sb="3" eb="5">
      <t>ウンチン</t>
    </rPh>
    <phoneticPr fontId="19"/>
  </si>
  <si>
    <t>選手数</t>
    <rPh sb="0" eb="3">
      <t>センシュスウ</t>
    </rPh>
    <phoneticPr fontId="19"/>
  </si>
  <si>
    <t>当日全往復経費</t>
    <rPh sb="0" eb="2">
      <t>トウジツ</t>
    </rPh>
    <rPh sb="2" eb="3">
      <t>ゼン</t>
    </rPh>
    <rPh sb="3" eb="5">
      <t>オウフク</t>
    </rPh>
    <rPh sb="5" eb="7">
      <t>ケイヒ</t>
    </rPh>
    <phoneticPr fontId="19"/>
  </si>
  <si>
    <t>大会期間中の総往復経費⑥</t>
    <rPh sb="0" eb="1">
      <t>タイカイ</t>
    </rPh>
    <rPh sb="1" eb="4">
      <t>キカンチュウ</t>
    </rPh>
    <rPh sb="5" eb="6">
      <t>ソウ</t>
    </rPh>
    <rPh sb="6" eb="8">
      <t>オウフク</t>
    </rPh>
    <rPh sb="8" eb="10">
      <t>ケイヒ</t>
    </rPh>
    <phoneticPr fontId="19"/>
  </si>
  <si>
    <r>
      <t>交通費⑥の</t>
    </r>
    <r>
      <rPr>
        <b/>
        <sz val="11"/>
        <rFont val="ＭＳ Ｐゴシック"/>
        <family val="3"/>
        <charset val="128"/>
      </rPr>
      <t xml:space="preserve">１／３（10円未満切り捨て） </t>
    </r>
    <rPh sb="0" eb="3">
      <t>コウツウヒ</t>
    </rPh>
    <rPh sb="11" eb="14">
      <t>エンミマン</t>
    </rPh>
    <rPh sb="14" eb="15">
      <t>キ</t>
    </rPh>
    <rPh sb="16" eb="17">
      <t>ス</t>
    </rPh>
    <phoneticPr fontId="19"/>
  </si>
  <si>
    <t>学校最寄り駅（鉄道の駅）から競技会場最寄り駅（原則として鉄道の駅）までの往復交通費実費を記入する（出場選手(エントリー選手）が8名以上は団券、100ｋm(JR)を超えるものは学割適用）。現地移動費（タクシー代・バス代等）は含めない（補助対象外）。</t>
    <rPh sb="0" eb="2">
      <t>ガッコウ</t>
    </rPh>
    <rPh sb="2" eb="4">
      <t>モヨ</t>
    </rPh>
    <rPh sb="5" eb="6">
      <t>エキ</t>
    </rPh>
    <rPh sb="7" eb="9">
      <t>テツドウ</t>
    </rPh>
    <rPh sb="10" eb="11">
      <t>エキ</t>
    </rPh>
    <rPh sb="14" eb="16">
      <t>キョウギ</t>
    </rPh>
    <rPh sb="16" eb="18">
      <t>カイジョウ</t>
    </rPh>
    <rPh sb="18" eb="20">
      <t>モヨ</t>
    </rPh>
    <rPh sb="21" eb="22">
      <t>エキ</t>
    </rPh>
    <rPh sb="23" eb="25">
      <t>ゲンソク</t>
    </rPh>
    <rPh sb="28" eb="30">
      <t>テツドウ</t>
    </rPh>
    <rPh sb="31" eb="32">
      <t>エキ</t>
    </rPh>
    <rPh sb="36" eb="38">
      <t>オウフク</t>
    </rPh>
    <rPh sb="38" eb="41">
      <t>コウツウヒ</t>
    </rPh>
    <rPh sb="41" eb="43">
      <t>ジッピ</t>
    </rPh>
    <rPh sb="44" eb="46">
      <t>キニュウ</t>
    </rPh>
    <rPh sb="49" eb="51">
      <t>シュツジョウ</t>
    </rPh>
    <rPh sb="51" eb="53">
      <t>センシュ</t>
    </rPh>
    <rPh sb="59" eb="61">
      <t>センシュ</t>
    </rPh>
    <rPh sb="64" eb="65">
      <t>メイ</t>
    </rPh>
    <rPh sb="65" eb="67">
      <t>イジョウ</t>
    </rPh>
    <rPh sb="68" eb="70">
      <t>ダンケン</t>
    </rPh>
    <rPh sb="81" eb="82">
      <t>コ</t>
    </rPh>
    <rPh sb="87" eb="89">
      <t>ガクワリ</t>
    </rPh>
    <rPh sb="89" eb="91">
      <t>テキヨウ</t>
    </rPh>
    <rPh sb="93" eb="95">
      <t>ゲンチ</t>
    </rPh>
    <rPh sb="95" eb="98">
      <t>イドウヒ</t>
    </rPh>
    <rPh sb="103" eb="104">
      <t>ダイ</t>
    </rPh>
    <rPh sb="107" eb="108">
      <t>ダイ</t>
    </rPh>
    <rPh sb="108" eb="109">
      <t>トウ</t>
    </rPh>
    <rPh sb="111" eb="112">
      <t>フク</t>
    </rPh>
    <rPh sb="116" eb="118">
      <t>ホジョ</t>
    </rPh>
    <rPh sb="118" eb="121">
      <t>タイショウガイ</t>
    </rPh>
    <phoneticPr fontId="19"/>
  </si>
  <si>
    <t>H290425</t>
    <phoneticPr fontId="19"/>
  </si>
  <si>
    <t>H290616</t>
    <phoneticPr fontId="19"/>
  </si>
  <si>
    <t>日帰り専用シート追加</t>
    <rPh sb="0" eb="2">
      <t>ヒガエ</t>
    </rPh>
    <rPh sb="3" eb="5">
      <t>センヨウ</t>
    </rPh>
    <rPh sb="8" eb="10">
      <t>ツイカ</t>
    </rPh>
    <phoneticPr fontId="19"/>
  </si>
  <si>
    <t>団券利用(円)</t>
    <rPh sb="0" eb="2">
      <t>ダンケン</t>
    </rPh>
    <rPh sb="2" eb="4">
      <t>リヨウ</t>
    </rPh>
    <rPh sb="5" eb="6">
      <t>エン</t>
    </rPh>
    <phoneticPr fontId="19"/>
  </si>
  <si>
    <t>利用経路</t>
    <rPh sb="0" eb="2">
      <t>リヨウ</t>
    </rPh>
    <rPh sb="2" eb="4">
      <t>ケイロ</t>
    </rPh>
    <phoneticPr fontId="19"/>
  </si>
  <si>
    <t>①</t>
    <phoneticPr fontId="19"/>
  </si>
  <si>
    <t>②</t>
    <phoneticPr fontId="19"/>
  </si>
  <si>
    <t>③</t>
    <phoneticPr fontId="19"/>
  </si>
  <si>
    <t>④</t>
    <phoneticPr fontId="19"/>
  </si>
  <si>
    <t>⑤</t>
    <phoneticPr fontId="19"/>
  </si>
  <si>
    <t>⑥</t>
    <phoneticPr fontId="19"/>
  </si>
  <si>
    <t>⑦</t>
    <phoneticPr fontId="19"/>
  </si>
  <si>
    <t>⑧</t>
    <phoneticPr fontId="19"/>
  </si>
  <si>
    <t>当日全交通経費</t>
    <rPh sb="0" eb="2">
      <t>トウジツ</t>
    </rPh>
    <rPh sb="2" eb="3">
      <t>ゼン</t>
    </rPh>
    <rPh sb="3" eb="5">
      <t>コウツウ</t>
    </rPh>
    <rPh sb="5" eb="7">
      <t>ケイヒ</t>
    </rPh>
    <phoneticPr fontId="19"/>
  </si>
  <si>
    <t>経路
番号</t>
    <rPh sb="0" eb="2">
      <t>ケイロ</t>
    </rPh>
    <rPh sb="3" eb="5">
      <t>バンゴウ</t>
    </rPh>
    <phoneticPr fontId="19"/>
  </si>
  <si>
    <t>日帰りroop専用シート追加</t>
    <rPh sb="0" eb="2">
      <t>ヒガエ</t>
    </rPh>
    <rPh sb="7" eb="9">
      <t>センヨウ</t>
    </rPh>
    <rPh sb="12" eb="14">
      <t>ツイカ</t>
    </rPh>
    <phoneticPr fontId="19"/>
  </si>
  <si>
    <t>　</t>
    <phoneticPr fontId="19"/>
  </si>
  <si>
    <t>H290809</t>
    <phoneticPr fontId="19"/>
  </si>
  <si>
    <t>この様式は、
「様式要覧 11or15 事業報告」の「競技結果」に記入しきれない場合にのみ使用してください。</t>
    <phoneticPr fontId="19"/>
  </si>
  <si>
    <t>JR割引営業キロ</t>
    <rPh sb="2" eb="4">
      <t>ワリビキ</t>
    </rPh>
    <rPh sb="4" eb="6">
      <t>エイギョウ</t>
    </rPh>
    <phoneticPr fontId="19"/>
  </si>
  <si>
    <t>101以上</t>
    <rPh sb="3" eb="5">
      <t>イジョウ</t>
    </rPh>
    <phoneticPr fontId="19"/>
  </si>
  <si>
    <t>601以上</t>
    <rPh sb="3" eb="5">
      <t>イジョウ</t>
    </rPh>
    <phoneticPr fontId="19"/>
  </si>
  <si>
    <t>利用</t>
    <rPh sb="0" eb="2">
      <t>リヨウ</t>
    </rPh>
    <phoneticPr fontId="19"/>
  </si>
  <si>
    <t>H290912</t>
    <phoneticPr fontId="19"/>
  </si>
  <si>
    <t>「収支」改良</t>
    <rPh sb="1" eb="3">
      <t>シュウシ</t>
    </rPh>
    <rPh sb="4" eb="6">
      <t>カイリョウ</t>
    </rPh>
    <phoneticPr fontId="19"/>
  </si>
  <si>
    <t>(＠片道</t>
    <rPh sb="2" eb="4">
      <t>カタミチ</t>
    </rPh>
    <phoneticPr fontId="19"/>
  </si>
  <si>
    <t>結　　　　　　　果</t>
    <rPh sb="0" eb="1">
      <t>ケッ</t>
    </rPh>
    <rPh sb="8" eb="9">
      <t>ハテ</t>
    </rPh>
    <phoneticPr fontId="19"/>
  </si>
  <si>
    <t>各シートの「コメント(吹き出し)」や【記入上の注意】にも留意してください。</t>
    <rPh sb="0" eb="1">
      <t>カク</t>
    </rPh>
    <rPh sb="11" eb="12">
      <t>フ</t>
    </rPh>
    <rPh sb="13" eb="14">
      <t>ダ</t>
    </rPh>
    <rPh sb="19" eb="22">
      <t>キニュウジョウ</t>
    </rPh>
    <rPh sb="23" eb="25">
      <t>チュウイ</t>
    </rPh>
    <rPh sb="28" eb="30">
      <t>リュウイ</t>
    </rPh>
    <phoneticPr fontId="19"/>
  </si>
  <si>
    <r>
      <t>には</t>
    </r>
    <r>
      <rPr>
        <b/>
        <sz val="11"/>
        <color indexed="10"/>
        <rFont val="ＭＳ Ｐゴシック"/>
        <family val="3"/>
        <charset val="128"/>
      </rPr>
      <t>直接入力</t>
    </r>
    <r>
      <rPr>
        <sz val="11"/>
        <rFont val="ＭＳ Ｐゴシック"/>
        <family val="3"/>
        <charset val="128"/>
      </rPr>
      <t>し、</t>
    </r>
    <rPh sb="2" eb="4">
      <t>チョクセツ</t>
    </rPh>
    <rPh sb="4" eb="6">
      <t>ニュウリョク</t>
    </rPh>
    <phoneticPr fontId="19"/>
  </si>
  <si>
    <r>
      <t>には右下に現れる[▼]を押しﾌﾟﾙﾀﾞｳﾝﾒﾆｭｰから</t>
    </r>
    <r>
      <rPr>
        <b/>
        <sz val="11"/>
        <color indexed="10"/>
        <rFont val="ＭＳ Ｐゴシック"/>
        <family val="3"/>
        <charset val="128"/>
      </rPr>
      <t>選択入力</t>
    </r>
    <r>
      <rPr>
        <sz val="11"/>
        <rFont val="ＭＳ Ｐゴシック"/>
        <family val="3"/>
        <charset val="128"/>
      </rPr>
      <t>してください</t>
    </r>
    <rPh sb="2" eb="4">
      <t>ミギシタ</t>
    </rPh>
    <rPh sb="5" eb="6">
      <t>アラワ</t>
    </rPh>
    <rPh sb="12" eb="13">
      <t>オ</t>
    </rPh>
    <rPh sb="27" eb="29">
      <t>センタク</t>
    </rPh>
    <rPh sb="29" eb="31">
      <t>ニュウリョク</t>
    </rPh>
    <phoneticPr fontId="19"/>
  </si>
  <si>
    <t>その際、下記の留意点を念頭に置き、各シートの</t>
    <rPh sb="2" eb="3">
      <t>サイ</t>
    </rPh>
    <rPh sb="4" eb="6">
      <t>カキ</t>
    </rPh>
    <rPh sb="7" eb="10">
      <t>リュウイテン</t>
    </rPh>
    <rPh sb="11" eb="13">
      <t>ネントウ</t>
    </rPh>
    <rPh sb="14" eb="15">
      <t>オ</t>
    </rPh>
    <rPh sb="17" eb="18">
      <t>カク</t>
    </rPh>
    <phoneticPr fontId="19"/>
  </si>
  <si>
    <r>
      <rPr>
        <sz val="11"/>
        <color indexed="10"/>
        <rFont val="ＭＳ Ｐ明朝"/>
        <family val="1"/>
        <charset val="128"/>
      </rPr>
      <t>JR</t>
    </r>
    <r>
      <rPr>
        <sz val="11"/>
        <rFont val="ＭＳ Ｐ明朝"/>
        <family val="1"/>
        <charset val="128"/>
      </rPr>
      <t>の適用可能な割引名と適用後金額</t>
    </r>
    <rPh sb="3" eb="5">
      <t>テキヨウ</t>
    </rPh>
    <rPh sb="5" eb="7">
      <t>カノウ</t>
    </rPh>
    <rPh sb="8" eb="10">
      <t>ワリビキ</t>
    </rPh>
    <rPh sb="10" eb="11">
      <t>メイ</t>
    </rPh>
    <rPh sb="12" eb="14">
      <t>テキヨウ</t>
    </rPh>
    <rPh sb="14" eb="15">
      <t>ゴ</t>
    </rPh>
    <rPh sb="15" eb="17">
      <t>キンガク</t>
    </rPh>
    <phoneticPr fontId="19"/>
  </si>
  <si>
    <r>
      <t>・現地集合などで</t>
    </r>
    <r>
      <rPr>
        <b/>
        <sz val="11"/>
        <color indexed="10"/>
        <rFont val="ＭＳ Ｐゴシック"/>
        <family val="3"/>
        <charset val="128"/>
      </rPr>
      <t>補助金が不要</t>
    </r>
    <r>
      <rPr>
        <sz val="11"/>
        <rFont val="ＭＳ Ｐゴシック"/>
        <family val="3"/>
        <charset val="128"/>
      </rPr>
      <t>な場合は、その旨を</t>
    </r>
    <r>
      <rPr>
        <b/>
        <sz val="11"/>
        <color indexed="10"/>
        <rFont val="ＭＳ Ｐゴシック"/>
        <family val="3"/>
        <charset val="128"/>
      </rPr>
      <t>公印押印文書で報告</t>
    </r>
    <r>
      <rPr>
        <sz val="11"/>
        <rFont val="ＭＳ Ｐゴシック"/>
        <family val="3"/>
        <charset val="128"/>
      </rPr>
      <t>してください。</t>
    </r>
    <rPh sb="1" eb="3">
      <t>ゲンチ</t>
    </rPh>
    <rPh sb="3" eb="5">
      <t>シュウゴウ</t>
    </rPh>
    <rPh sb="8" eb="11">
      <t>ホジョキン</t>
    </rPh>
    <rPh sb="12" eb="14">
      <t>フヨウ</t>
    </rPh>
    <rPh sb="15" eb="17">
      <t>バアイ</t>
    </rPh>
    <rPh sb="21" eb="22">
      <t>ムネ</t>
    </rPh>
    <rPh sb="23" eb="25">
      <t>コウイン</t>
    </rPh>
    <rPh sb="25" eb="27">
      <t>オウイン</t>
    </rPh>
    <rPh sb="27" eb="29">
      <t>ブンショ</t>
    </rPh>
    <rPh sb="30" eb="32">
      <t>ホウコク</t>
    </rPh>
    <phoneticPr fontId="19"/>
  </si>
  <si>
    <t>(割引後10円未満切捨)学割併用のこと</t>
    <rPh sb="1" eb="3">
      <t>ワリビキ</t>
    </rPh>
    <rPh sb="3" eb="4">
      <t>ゴ</t>
    </rPh>
    <rPh sb="6" eb="7">
      <t>エン</t>
    </rPh>
    <rPh sb="7" eb="9">
      <t>ミマン</t>
    </rPh>
    <rPh sb="9" eb="10">
      <t>キ</t>
    </rPh>
    <rPh sb="10" eb="11">
      <t>ス</t>
    </rPh>
    <rPh sb="12" eb="14">
      <t>ガクワリ</t>
    </rPh>
    <rPh sb="14" eb="16">
      <t>ヘイヨウ</t>
    </rPh>
    <phoneticPr fontId="19"/>
  </si>
  <si>
    <t>開始</t>
    <rPh sb="0" eb="2">
      <t>カイシ</t>
    </rPh>
    <phoneticPr fontId="19"/>
  </si>
  <si>
    <t>日程</t>
    <rPh sb="0" eb="2">
      <t>ニッテイ</t>
    </rPh>
    <phoneticPr fontId="19"/>
  </si>
  <si>
    <t>参加人数</t>
    <rPh sb="0" eb="2">
      <t>サンカ</t>
    </rPh>
    <rPh sb="2" eb="4">
      <t>ニンズウ</t>
    </rPh>
    <phoneticPr fontId="19"/>
  </si>
  <si>
    <t>人</t>
    <rPh sb="0" eb="1">
      <t>ニン</t>
    </rPh>
    <phoneticPr fontId="19"/>
  </si>
  <si>
    <t>H300105</t>
    <phoneticPr fontId="19"/>
  </si>
  <si>
    <t>「事業報告」に開会式参加人数追加</t>
    <rPh sb="1" eb="3">
      <t>ジギョウ</t>
    </rPh>
    <rPh sb="3" eb="5">
      <t>ホウコク</t>
    </rPh>
    <rPh sb="7" eb="10">
      <t>カイカイシキ</t>
    </rPh>
    <rPh sb="10" eb="12">
      <t>サンカ</t>
    </rPh>
    <rPh sb="12" eb="14">
      <t>ニンズウ</t>
    </rPh>
    <rPh sb="14" eb="16">
      <t>ツイカ</t>
    </rPh>
    <phoneticPr fontId="19"/>
  </si>
  <si>
    <t>「お出かけネット」、「乗り換え案内」、「駅すぱあと」等を利用し、学校最寄駅～会場最寄駅の運賃、</t>
    <rPh sb="2" eb="3">
      <t>デ</t>
    </rPh>
    <rPh sb="11" eb="12">
      <t>ノ</t>
    </rPh>
    <rPh sb="13" eb="14">
      <t>カ</t>
    </rPh>
    <rPh sb="15" eb="17">
      <t>アンナイ</t>
    </rPh>
    <rPh sb="20" eb="21">
      <t>エキ</t>
    </rPh>
    <rPh sb="26" eb="27">
      <t>トウ</t>
    </rPh>
    <rPh sb="28" eb="30">
      <t>リヨウ</t>
    </rPh>
    <rPh sb="32" eb="34">
      <t>ガッコウ</t>
    </rPh>
    <rPh sb="34" eb="36">
      <t>モヨリ</t>
    </rPh>
    <rPh sb="36" eb="37">
      <t>エキ</t>
    </rPh>
    <rPh sb="38" eb="40">
      <t>カイジョウ</t>
    </rPh>
    <rPh sb="40" eb="42">
      <t>モヨリ</t>
    </rPh>
    <rPh sb="42" eb="43">
      <t>エキ</t>
    </rPh>
    <rPh sb="44" eb="46">
      <t>ウンチン</t>
    </rPh>
    <phoneticPr fontId="19"/>
  </si>
  <si>
    <t>「記入上の留意点」シートに進む</t>
    <rPh sb="1" eb="3">
      <t>キニュウ</t>
    </rPh>
    <rPh sb="3" eb="4">
      <t>ウエ</t>
    </rPh>
    <rPh sb="5" eb="8">
      <t>リュウイテン</t>
    </rPh>
    <rPh sb="13" eb="14">
      <t>スス</t>
    </rPh>
    <phoneticPr fontId="19"/>
  </si>
  <si>
    <t>＊各種大会選手派遣補助金の請求にあたり、各経路の</t>
    <rPh sb="1" eb="3">
      <t>カクシュ</t>
    </rPh>
    <rPh sb="3" eb="5">
      <t>タイカイ</t>
    </rPh>
    <rPh sb="5" eb="7">
      <t>センシュ</t>
    </rPh>
    <rPh sb="7" eb="9">
      <t>ハケン</t>
    </rPh>
    <rPh sb="9" eb="12">
      <t>ホジョキン</t>
    </rPh>
    <rPh sb="13" eb="15">
      <t>セイキュウ</t>
    </rPh>
    <rPh sb="20" eb="21">
      <t>カク</t>
    </rPh>
    <rPh sb="21" eb="23">
      <t>ケイロ</t>
    </rPh>
    <phoneticPr fontId="19"/>
  </si>
  <si>
    <t>38 なぎなた</t>
    <phoneticPr fontId="19"/>
  </si>
  <si>
    <t>　このファイルは、生徒が「近畿高等学校体育大会」に出場した際の旅費に対する補助金申請にかかる提出書類作成を補助するものです。</t>
    <rPh sb="9" eb="11">
      <t>セイト</t>
    </rPh>
    <rPh sb="13" eb="15">
      <t>キンキ</t>
    </rPh>
    <rPh sb="15" eb="19">
      <t>コウトウガッコウ</t>
    </rPh>
    <rPh sb="19" eb="21">
      <t>タイイク</t>
    </rPh>
    <rPh sb="21" eb="23">
      <t>タイカイ</t>
    </rPh>
    <rPh sb="25" eb="27">
      <t>シュツジョウ</t>
    </rPh>
    <rPh sb="29" eb="30">
      <t>サイ</t>
    </rPh>
    <rPh sb="31" eb="33">
      <t>リョヒ</t>
    </rPh>
    <rPh sb="34" eb="35">
      <t>タイ</t>
    </rPh>
    <rPh sb="37" eb="40">
      <t>ホジョキン</t>
    </rPh>
    <rPh sb="40" eb="42">
      <t>シンセイ</t>
    </rPh>
    <rPh sb="46" eb="48">
      <t>テイシュツ</t>
    </rPh>
    <rPh sb="48" eb="50">
      <t>ショルイ</t>
    </rPh>
    <rPh sb="50" eb="52">
      <t>サクセイ</t>
    </rPh>
    <rPh sb="53" eb="55">
      <t>ホジョ</t>
    </rPh>
    <phoneticPr fontId="19"/>
  </si>
  <si>
    <t>・補助金は、県が承認した高体連の要項（各年度の要覧に記載）にしたがって交付されますので、実際の経路・人数とは必ずしも</t>
    <rPh sb="1" eb="4">
      <t>ホジョキン</t>
    </rPh>
    <rPh sb="6" eb="7">
      <t>ケン</t>
    </rPh>
    <rPh sb="8" eb="10">
      <t>ショウニン</t>
    </rPh>
    <rPh sb="12" eb="15">
      <t>コウタイレン</t>
    </rPh>
    <rPh sb="16" eb="18">
      <t>ヨウコウ</t>
    </rPh>
    <rPh sb="19" eb="22">
      <t>カクネンド</t>
    </rPh>
    <rPh sb="23" eb="25">
      <t>ヨウラン</t>
    </rPh>
    <rPh sb="26" eb="28">
      <t>キサイ</t>
    </rPh>
    <rPh sb="35" eb="37">
      <t>コウフ</t>
    </rPh>
    <rPh sb="44" eb="46">
      <t>ジッサイ</t>
    </rPh>
    <rPh sb="47" eb="49">
      <t>ケイロ</t>
    </rPh>
    <rPh sb="50" eb="52">
      <t>ニンズウ</t>
    </rPh>
    <rPh sb="54" eb="55">
      <t>カナラ</t>
    </rPh>
    <phoneticPr fontId="19"/>
  </si>
  <si>
    <t>一致しません。</t>
    <rPh sb="0" eb="2">
      <t>イッチ</t>
    </rPh>
    <phoneticPr fontId="19"/>
  </si>
  <si>
    <t>　実績報告鑑(様式14)→事業報告書(様式15および15-1)(競技結果も含む)→収支決算書(様式16)と順に入力してください。</t>
    <rPh sb="1" eb="3">
      <t>ジッセキ</t>
    </rPh>
    <rPh sb="3" eb="5">
      <t>ホウコク</t>
    </rPh>
    <rPh sb="5" eb="6">
      <t>カガミ</t>
    </rPh>
    <rPh sb="7" eb="9">
      <t>ヨウシキ</t>
    </rPh>
    <rPh sb="13" eb="15">
      <t>ジギョウ</t>
    </rPh>
    <rPh sb="15" eb="18">
      <t>ホウコクショ</t>
    </rPh>
    <rPh sb="19" eb="21">
      <t>ヨウシキ</t>
    </rPh>
    <rPh sb="32" eb="34">
      <t>キョウギ</t>
    </rPh>
    <rPh sb="34" eb="36">
      <t>ケッカ</t>
    </rPh>
    <rPh sb="37" eb="38">
      <t>フク</t>
    </rPh>
    <rPh sb="41" eb="43">
      <t>シュウシ</t>
    </rPh>
    <rPh sb="43" eb="46">
      <t>ケッサンショ</t>
    </rPh>
    <rPh sb="47" eb="49">
      <t>ヨウシキ</t>
    </rPh>
    <rPh sb="53" eb="54">
      <t>ジュン</t>
    </rPh>
    <rPh sb="55" eb="57">
      <t>ニュウリョク</t>
    </rPh>
    <phoneticPr fontId="19"/>
  </si>
  <si>
    <t xml:space="preserve">(3)version </t>
    <phoneticPr fontId="19"/>
  </si>
  <si>
    <t>H310129</t>
    <phoneticPr fontId="19"/>
  </si>
  <si>
    <t>例日付</t>
    <rPh sb="0" eb="1">
      <t>レイ</t>
    </rPh>
    <rPh sb="1" eb="3">
      <t>ヒヅケ</t>
    </rPh>
    <phoneticPr fontId="19"/>
  </si>
  <si>
    <t>西暦</t>
    <rPh sb="0" eb="2">
      <t>セイレキ</t>
    </rPh>
    <phoneticPr fontId="19"/>
  </si>
  <si>
    <t>旅費
(交通費)</t>
    <rPh sb="0" eb="2">
      <t>リョヒ</t>
    </rPh>
    <rPh sb="4" eb="7">
      <t>コウツウヒ</t>
    </rPh>
    <phoneticPr fontId="19"/>
  </si>
  <si>
    <r>
      <t>交通費⑥の</t>
    </r>
    <r>
      <rPr>
        <b/>
        <sz val="11"/>
        <rFont val="ＭＳ Ｐゴシック"/>
        <family val="3"/>
        <charset val="128"/>
      </rPr>
      <t>１／３（10円未満切り捨て）</t>
    </r>
    <rPh sb="0" eb="3">
      <t>コウツウヒ</t>
    </rPh>
    <rPh sb="11" eb="14">
      <t>エンミマン</t>
    </rPh>
    <rPh sb="14" eb="15">
      <t>キ</t>
    </rPh>
    <rPh sb="16" eb="17">
      <t>ス</t>
    </rPh>
    <phoneticPr fontId="19"/>
  </si>
  <si>
    <t>旅費精算書（鉄道運賃計算書)　例</t>
    <rPh sb="0" eb="2">
      <t>リョヒ</t>
    </rPh>
    <rPh sb="2" eb="5">
      <t>セイサンショ</t>
    </rPh>
    <rPh sb="6" eb="8">
      <t>テツドウ</t>
    </rPh>
    <rPh sb="8" eb="10">
      <t>ウンチン</t>
    </rPh>
    <rPh sb="10" eb="13">
      <t>ケイサンショ</t>
    </rPh>
    <rPh sb="15" eb="16">
      <t>レイ</t>
    </rPh>
    <phoneticPr fontId="19"/>
  </si>
  <si>
    <t>・補助金は、滋賀県外開催の場合「一往復分の交通費(学校最寄駅～会場最寄駅 の鉄路)」</t>
    <rPh sb="1" eb="3">
      <t>ホジョ</t>
    </rPh>
    <rPh sb="3" eb="4">
      <t>キン</t>
    </rPh>
    <rPh sb="6" eb="8">
      <t>シガ</t>
    </rPh>
    <rPh sb="8" eb="10">
      <t>ケンガイ</t>
    </rPh>
    <rPh sb="10" eb="12">
      <t>カイサイ</t>
    </rPh>
    <rPh sb="13" eb="15">
      <t>バアイ</t>
    </rPh>
    <phoneticPr fontId="19"/>
  </si>
  <si>
    <t xml:space="preserve"> 滋賀県内開催の場合「一往復分の交通費(学校最寄駅～会場最寄駅 の鉄路)×日数」に対してそれぞれ交付されます。</t>
    <rPh sb="1" eb="3">
      <t>シガ</t>
    </rPh>
    <rPh sb="3" eb="5">
      <t>ケンナイ</t>
    </rPh>
    <rPh sb="5" eb="7">
      <t>カイサイ</t>
    </rPh>
    <rPh sb="8" eb="10">
      <t>バアイ</t>
    </rPh>
    <rPh sb="41" eb="42">
      <t>タイ</t>
    </rPh>
    <rPh sb="48" eb="50">
      <t>コウフ</t>
    </rPh>
    <phoneticPr fontId="19"/>
  </si>
  <si>
    <t>H310405</t>
    <phoneticPr fontId="19"/>
  </si>
  <si>
    <t>近畿宿泊費補助対象外</t>
    <rPh sb="0" eb="2">
      <t>キンキ</t>
    </rPh>
    <rPh sb="2" eb="5">
      <t>シュクハクヒ</t>
    </rPh>
    <rPh sb="5" eb="7">
      <t>ホジョ</t>
    </rPh>
    <rPh sb="7" eb="10">
      <t>タイショウガイ</t>
    </rPh>
    <phoneticPr fontId="19"/>
  </si>
  <si>
    <t>（県内日帰特別用）</t>
    <rPh sb="1" eb="3">
      <t>ケンナイ</t>
    </rPh>
    <rPh sb="3" eb="5">
      <t>ヒガエ</t>
    </rPh>
    <rPh sb="5" eb="7">
      <t>トクベツ</t>
    </rPh>
    <rPh sb="7" eb="8">
      <t>ヨウ</t>
    </rPh>
    <phoneticPr fontId="19"/>
  </si>
  <si>
    <t>令和</t>
    <rPh sb="0" eb="2">
      <t>レイワ</t>
    </rPh>
    <phoneticPr fontId="19"/>
  </si>
  <si>
    <t>月/日（曜日）</t>
    <rPh sb="0" eb="1">
      <t>ツキ</t>
    </rPh>
    <rPh sb="2" eb="3">
      <t>ニチ</t>
    </rPh>
    <rPh sb="4" eb="6">
      <t>ヨウビ</t>
    </rPh>
    <phoneticPr fontId="19"/>
  </si>
  <si>
    <t>領収書のない鉄道運賃について客観的に示すためのものです。
切取りや加筆等は一切しないでください！</t>
    <rPh sb="0" eb="3">
      <t>リョウシュウショ</t>
    </rPh>
    <rPh sb="6" eb="10">
      <t>テツドウウンチン</t>
    </rPh>
    <rPh sb="14" eb="17">
      <t>キャッカンテキ</t>
    </rPh>
    <rPh sb="18" eb="19">
      <t>シメ</t>
    </rPh>
    <rPh sb="29" eb="31">
      <t>キリト</t>
    </rPh>
    <rPh sb="33" eb="35">
      <t>カヒツ</t>
    </rPh>
    <rPh sb="35" eb="36">
      <t>トウ</t>
    </rPh>
    <rPh sb="37" eb="39">
      <t>イッサイ</t>
    </rPh>
    <phoneticPr fontId="19"/>
  </si>
  <si>
    <r>
      <t>を</t>
    </r>
    <r>
      <rPr>
        <sz val="14"/>
        <color rgb="FFFF0000"/>
        <rFont val="ＭＳ Ｐゴシック"/>
        <family val="3"/>
        <charset val="128"/>
      </rPr>
      <t>加工せずそのまま添付</t>
    </r>
    <r>
      <rPr>
        <sz val="14"/>
        <rFont val="ＭＳ Ｐゴシック"/>
        <family val="3"/>
        <charset val="128"/>
      </rPr>
      <t>してください。</t>
    </r>
    <rPh sb="1" eb="3">
      <t>カコウ</t>
    </rPh>
    <rPh sb="9" eb="11">
      <t>テンプ</t>
    </rPh>
    <phoneticPr fontId="19"/>
  </si>
  <si>
    <t>（県内日帰専用）</t>
    <rPh sb="1" eb="3">
      <t>ケンナイ</t>
    </rPh>
    <rPh sb="3" eb="5">
      <t>ヒガエ</t>
    </rPh>
    <rPh sb="5" eb="7">
      <t>センヨウ</t>
    </rPh>
    <phoneticPr fontId="19"/>
  </si>
  <si>
    <t>利用交通機関毎に記入</t>
    <rPh sb="0" eb="2">
      <t>リヨウ</t>
    </rPh>
    <rPh sb="2" eb="4">
      <t>コウツウ</t>
    </rPh>
    <rPh sb="4" eb="6">
      <t>キカン</t>
    </rPh>
    <rPh sb="6" eb="7">
      <t>ゴト</t>
    </rPh>
    <rPh sb="8" eb="10">
      <t>キニュウ</t>
    </rPh>
    <phoneticPr fontId="19"/>
  </si>
  <si>
    <r>
      <t>この様式は、</t>
    </r>
    <r>
      <rPr>
        <b/>
        <sz val="18"/>
        <color theme="1"/>
        <rFont val="ＭＳ Ｐゴシック"/>
        <family val="3"/>
        <charset val="128"/>
      </rPr>
      <t>滋賀県内日帰り専用</t>
    </r>
    <r>
      <rPr>
        <b/>
        <sz val="18"/>
        <color rgb="FFFF0000"/>
        <rFont val="ＭＳ Ｐゴシック"/>
        <family val="3"/>
        <charset val="128"/>
      </rPr>
      <t>で、利用する交通機関の経路が、学校→会場→学校　とならない特別な場合に利用してください。
(例) 学校→開会式会場→試合会場→学校 の場合</t>
    </r>
    <rPh sb="2" eb="4">
      <t>ヨウシキ</t>
    </rPh>
    <rPh sb="6" eb="8">
      <t>シガ</t>
    </rPh>
    <rPh sb="8" eb="10">
      <t>ケンナイ</t>
    </rPh>
    <rPh sb="10" eb="12">
      <t>ヒガエ</t>
    </rPh>
    <rPh sb="13" eb="15">
      <t>センヨウ</t>
    </rPh>
    <rPh sb="17" eb="19">
      <t>リヨウ</t>
    </rPh>
    <rPh sb="21" eb="23">
      <t>コウツウ</t>
    </rPh>
    <rPh sb="23" eb="25">
      <t>キカン</t>
    </rPh>
    <rPh sb="26" eb="28">
      <t>ケイロ</t>
    </rPh>
    <rPh sb="61" eb="62">
      <t>レイ</t>
    </rPh>
    <rPh sb="64" eb="66">
      <t>ガッコウ</t>
    </rPh>
    <rPh sb="67" eb="70">
      <t>カイカイシキ</t>
    </rPh>
    <rPh sb="70" eb="72">
      <t>カイジョウ</t>
    </rPh>
    <rPh sb="73" eb="75">
      <t>シアイ</t>
    </rPh>
    <rPh sb="75" eb="77">
      <t>カイジョウ</t>
    </rPh>
    <rPh sb="78" eb="80">
      <t>ガッコウ</t>
    </rPh>
    <rPh sb="82" eb="84">
      <t>バアイ</t>
    </rPh>
    <phoneticPr fontId="19"/>
  </si>
  <si>
    <t>R020212</t>
    <phoneticPr fontId="19"/>
  </si>
  <si>
    <t>近畿特急利用除外</t>
    <rPh sb="0" eb="2">
      <t>キンキ</t>
    </rPh>
    <rPh sb="2" eb="4">
      <t>トッキュウ</t>
    </rPh>
    <rPh sb="4" eb="6">
      <t>リヨウ</t>
    </rPh>
    <rPh sb="6" eb="8">
      <t>ジョガイ</t>
    </rPh>
    <phoneticPr fontId="19"/>
  </si>
  <si>
    <t>近畿大会専用化</t>
    <rPh sb="0" eb="2">
      <t>キンキ</t>
    </rPh>
    <rPh sb="2" eb="4">
      <t>タイカイ</t>
    </rPh>
    <rPh sb="4" eb="7">
      <t>センヨウカ</t>
    </rPh>
    <phoneticPr fontId="19"/>
  </si>
  <si>
    <t>(２)交通費(「運賃」）（三分の一補助）</t>
    <rPh sb="3" eb="6">
      <t>コウツウヒ</t>
    </rPh>
    <rPh sb="8" eb="10">
      <t>ウンチン</t>
    </rPh>
    <rPh sb="13" eb="15">
      <t>サンブン</t>
    </rPh>
    <rPh sb="16" eb="17">
      <t>イチ</t>
    </rPh>
    <rPh sb="17" eb="19">
      <t>ホジョ</t>
    </rPh>
    <phoneticPr fontId="19"/>
  </si>
  <si>
    <r>
      <t>この様式は、</t>
    </r>
    <r>
      <rPr>
        <sz val="18"/>
        <color rgb="FFFF0000"/>
        <rFont val="ＭＳ Ｐゴシック"/>
        <family val="3"/>
        <charset val="128"/>
      </rPr>
      <t>滋賀県内日帰りかつ複数日数出場専用</t>
    </r>
    <r>
      <rPr>
        <sz val="18"/>
        <color rgb="FF00B050"/>
        <rFont val="ＭＳ Ｐゴシック"/>
        <family val="3"/>
        <charset val="128"/>
      </rPr>
      <t>で、往路と復路の経路が同一の場合に利用してください。</t>
    </r>
    <rPh sb="15" eb="17">
      <t>フクスウ</t>
    </rPh>
    <rPh sb="17" eb="19">
      <t>ニッスウ</t>
    </rPh>
    <rPh sb="19" eb="21">
      <t>シュツジョウ</t>
    </rPh>
    <phoneticPr fontId="19"/>
  </si>
  <si>
    <r>
      <rPr>
        <b/>
        <sz val="18"/>
        <color rgb="FFFF0000"/>
        <rFont val="ＭＳ Ｐゴシック"/>
        <family val="3"/>
        <charset val="128"/>
      </rPr>
      <t>当該日における</t>
    </r>
    <r>
      <rPr>
        <sz val="11"/>
        <rFont val="ＭＳ Ｐゴシック"/>
        <family val="3"/>
        <charset val="128"/>
      </rPr>
      <t>特急･急行料金、営業キロが示されている書類</t>
    </r>
    <rPh sb="0" eb="2">
      <t>トウガイ</t>
    </rPh>
    <rPh sb="2" eb="3">
      <t>ビ</t>
    </rPh>
    <rPh sb="7" eb="9">
      <t>トッキュウ</t>
    </rPh>
    <rPh sb="10" eb="12">
      <t>キュウコウ</t>
    </rPh>
    <rPh sb="12" eb="14">
      <t>リョウキン</t>
    </rPh>
    <rPh sb="15" eb="17">
      <t>エイギョウ</t>
    </rPh>
    <rPh sb="20" eb="21">
      <t>シメ</t>
    </rPh>
    <rPh sb="26" eb="28">
      <t>ショルイ</t>
    </rPh>
    <phoneticPr fontId="19"/>
  </si>
  <si>
    <t>旅費計算の根拠資料(鉄道運賃計算書)</t>
    <rPh sb="0" eb="2">
      <t>リョヒ</t>
    </rPh>
    <rPh sb="2" eb="4">
      <t>ケイサン</t>
    </rPh>
    <rPh sb="5" eb="7">
      <t>コンキョ</t>
    </rPh>
    <rPh sb="7" eb="9">
      <t>シリョウ</t>
    </rPh>
    <rPh sb="10" eb="12">
      <t>テツドウ</t>
    </rPh>
    <rPh sb="12" eb="14">
      <t>ウンチン</t>
    </rPh>
    <rPh sb="14" eb="16">
      <t>ケイサン</t>
    </rPh>
    <rPh sb="16" eb="17">
      <t>ショ</t>
    </rPh>
    <phoneticPr fontId="19"/>
  </si>
  <si>
    <t>令和　年(    年)　月　日</t>
    <phoneticPr fontId="19"/>
  </si>
  <si>
    <t>旅費計算の根拠資料（鉄道運賃計算書)</t>
    <rPh sb="0" eb="2">
      <t>リョヒ</t>
    </rPh>
    <rPh sb="2" eb="4">
      <t>ケイサン</t>
    </rPh>
    <rPh sb="5" eb="7">
      <t>コンキョ</t>
    </rPh>
    <rPh sb="7" eb="9">
      <t>シリョウ</t>
    </rPh>
    <rPh sb="10" eb="12">
      <t>テツドウ</t>
    </rPh>
    <rPh sb="12" eb="14">
      <t>ウンチン</t>
    </rPh>
    <rPh sb="14" eb="17">
      <t>ケイサンショ</t>
    </rPh>
    <phoneticPr fontId="19"/>
  </si>
  <si>
    <t>　・旅費計算の根拠資料(鉄道運賃計算書)</t>
    <rPh sb="2" eb="4">
      <t>リョヒ</t>
    </rPh>
    <rPh sb="4" eb="6">
      <t>ケイサン</t>
    </rPh>
    <rPh sb="7" eb="9">
      <t>コンキョ</t>
    </rPh>
    <rPh sb="9" eb="11">
      <t>シリョウ</t>
    </rPh>
    <rPh sb="12" eb="14">
      <t>テツドウ</t>
    </rPh>
    <rPh sb="14" eb="16">
      <t>ウンチン</t>
    </rPh>
    <rPh sb="16" eb="19">
      <t>ケイサンショ</t>
    </rPh>
    <phoneticPr fontId="19"/>
  </si>
  <si>
    <t xml:space="preserve"> (4)特急は補助対象外です。</t>
    <rPh sb="4" eb="6">
      <t>トッキュウ</t>
    </rPh>
    <rPh sb="7" eb="9">
      <t>ホジョ</t>
    </rPh>
    <rPh sb="9" eb="12">
      <t>タイショウガイ</t>
    </rPh>
    <phoneticPr fontId="19"/>
  </si>
  <si>
    <t>19 ローイング</t>
    <phoneticPr fontId="19"/>
  </si>
  <si>
    <t>岸　智昭</t>
    <rPh sb="0" eb="1">
      <t>キシ</t>
    </rPh>
    <rPh sb="2" eb="4">
      <t>トモアキ</t>
    </rPh>
    <phoneticPr fontId="19"/>
  </si>
  <si>
    <t>2025年△月□日(○)</t>
    <rPh sb="4" eb="5">
      <t>ネン</t>
    </rPh>
    <rPh sb="6" eb="7">
      <t>ツキ</t>
    </rPh>
    <rPh sb="8" eb="9">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</si>
</sst>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h:mm;@"/>
    <numFmt numFmtId="178" formatCode="m/d;@"/>
    <numFmt numFmtId="179" formatCode="0.0"/>
    <numFmt numFmtId="180" formatCode="[$-411]yyyy&quot;年&quot;m&quot;月&quot;d&quot;日(&quot;aaa\);@"/>
    <numFmt numFmtId="181" formatCode="[$-411]yyyy&quot;年&quot;m&quot;月&quot;d&quot;日(&quot;aaa&quot;)&quot;;@"/>
  </numFmts>
  <fonts count="75">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1"/>
      <name val="ＭＳ 明朝"/>
      <family val="1"/>
      <charset val="128"/>
    </font>
    <font>
      <sz val="12"/>
      <name val="ＭＳ Ｐゴシック"/>
      <family val="3"/>
      <charset val="128"/>
    </font>
    <font>
      <sz val="11"/>
      <name val="ＭＳ Ｐ明朝"/>
      <family val="1"/>
      <charset val="128"/>
    </font>
    <font>
      <b/>
      <sz val="12"/>
      <name val="ＭＳ Ｐゴシック"/>
      <family val="3"/>
      <charset val="128"/>
    </font>
    <font>
      <b/>
      <sz val="11"/>
      <name val="ＭＳ Ｐ明朝"/>
      <family val="1"/>
      <charset val="128"/>
    </font>
    <font>
      <b/>
      <sz val="10"/>
      <name val="ＭＳ Ｐゴシック"/>
      <family val="3"/>
      <charset val="128"/>
    </font>
    <font>
      <b/>
      <sz val="12"/>
      <name val="ＭＳ Ｐ明朝"/>
      <family val="1"/>
      <charset val="128"/>
    </font>
    <font>
      <sz val="11"/>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2"/>
      <color indexed="81"/>
      <name val="ＭＳ Ｐゴシック"/>
      <family val="3"/>
      <charset val="128"/>
    </font>
    <font>
      <sz val="9"/>
      <name val="ＭＳ ゴシック"/>
      <family val="3"/>
      <charset val="128"/>
    </font>
    <font>
      <sz val="12"/>
      <color indexed="81"/>
      <name val="ＭＳ 明朝"/>
      <family val="1"/>
      <charset val="128"/>
    </font>
    <font>
      <sz val="9"/>
      <color indexed="81"/>
      <name val="ＭＳ Ｐゴシック"/>
      <family val="3"/>
      <charset val="128"/>
    </font>
    <font>
      <sz val="16"/>
      <color indexed="81"/>
      <name val="ＭＳ 明朝"/>
      <family val="1"/>
      <charset val="128"/>
    </font>
    <font>
      <sz val="11"/>
      <name val="HG丸ｺﾞｼｯｸM-PRO"/>
      <family val="3"/>
      <charset val="128"/>
    </font>
    <font>
      <sz val="10"/>
      <color indexed="81"/>
      <name val="ＭＳ Ｐゴシック"/>
      <family val="3"/>
      <charset val="128"/>
    </font>
    <font>
      <sz val="8"/>
      <name val="ＭＳ Ｐ明朝"/>
      <family val="1"/>
      <charset val="128"/>
    </font>
    <font>
      <b/>
      <sz val="10"/>
      <color indexed="81"/>
      <name val="ＭＳ Ｐゴシック"/>
      <family val="3"/>
      <charset val="128"/>
    </font>
    <font>
      <sz val="11"/>
      <color indexed="10"/>
      <name val="ＭＳ Ｐ明朝"/>
      <family val="1"/>
      <charset val="128"/>
    </font>
    <font>
      <sz val="12"/>
      <color indexed="81"/>
      <name val="HG丸ｺﾞｼｯｸM-PRO"/>
      <family val="3"/>
      <charset val="128"/>
    </font>
    <font>
      <sz val="16"/>
      <color indexed="81"/>
      <name val="HG丸ｺﾞｼｯｸM-PRO"/>
      <family val="3"/>
      <charset val="128"/>
    </font>
    <font>
      <b/>
      <sz val="18"/>
      <color indexed="10"/>
      <name val="HG丸ｺﾞｼｯｸM-PRO"/>
      <family val="3"/>
      <charset val="128"/>
    </font>
    <font>
      <sz val="12"/>
      <color indexed="23"/>
      <name val="HG丸ｺﾞｼｯｸM-PRO"/>
      <family val="3"/>
      <charset val="128"/>
    </font>
    <font>
      <b/>
      <sz val="11"/>
      <color indexed="10"/>
      <name val="ＭＳ Ｐゴシック"/>
      <family val="3"/>
      <charset val="128"/>
    </font>
    <font>
      <sz val="14"/>
      <name val="ＭＳ Ｐゴシック"/>
      <family val="3"/>
      <charset val="128"/>
    </font>
    <font>
      <sz val="16"/>
      <name val="ＭＳ Ｐゴシック"/>
      <family val="3"/>
      <charset val="128"/>
    </font>
    <font>
      <sz val="9"/>
      <color indexed="81"/>
      <name val="MS P ゴシック"/>
      <family val="3"/>
      <charset val="128"/>
    </font>
    <font>
      <b/>
      <sz val="9"/>
      <color indexed="81"/>
      <name val="MS P ゴシック"/>
      <family val="3"/>
      <charset val="128"/>
    </font>
    <font>
      <sz val="9"/>
      <color rgb="FFFF0000"/>
      <name val="ＭＳ ゴシック"/>
      <family val="3"/>
      <charset val="128"/>
    </font>
    <font>
      <sz val="12"/>
      <name val="ＭＳ Ｐゴシック"/>
      <family val="3"/>
      <charset val="128"/>
      <scheme val="minor"/>
    </font>
    <font>
      <sz val="26"/>
      <color rgb="FFFF0000"/>
      <name val="HG創英角ﾎﾟｯﾌﾟ体"/>
      <family val="3"/>
      <charset val="128"/>
    </font>
    <font>
      <b/>
      <sz val="11"/>
      <color rgb="FFFFFF00"/>
      <name val="ＭＳ Ｐ明朝"/>
      <family val="1"/>
      <charset val="128"/>
    </font>
    <font>
      <sz val="11"/>
      <color rgb="FFFFFF00"/>
      <name val="ＭＳ Ｐ明朝"/>
      <family val="1"/>
      <charset val="128"/>
    </font>
    <font>
      <sz val="18"/>
      <color rgb="FF00B050"/>
      <name val="ＭＳ Ｐゴシック"/>
      <family val="3"/>
      <charset val="128"/>
    </font>
    <font>
      <sz val="11"/>
      <color rgb="FFFF0000"/>
      <name val="ＭＳ Ｐ明朝"/>
      <family val="1"/>
      <charset val="128"/>
    </font>
    <font>
      <sz val="11"/>
      <color rgb="FFFFFF00"/>
      <name val="ＭＳ 明朝"/>
      <family val="1"/>
      <charset val="128"/>
    </font>
    <font>
      <sz val="11"/>
      <color rgb="FF0070C0"/>
      <name val="ＭＳ Ｐゴシック"/>
      <family val="3"/>
      <charset val="128"/>
    </font>
    <font>
      <sz val="24"/>
      <color rgb="FFFF0000"/>
      <name val="ＭＳ Ｐゴシック"/>
      <family val="3"/>
      <charset val="128"/>
    </font>
    <font>
      <sz val="20"/>
      <color rgb="FFFF0000"/>
      <name val="HGS創英角ﾎﾟｯﾌﾟ体"/>
      <family val="3"/>
      <charset val="128"/>
    </font>
    <font>
      <sz val="11"/>
      <color rgb="FF0070C0"/>
      <name val="ＭＳ 明朝"/>
      <family val="1"/>
      <charset val="128"/>
    </font>
    <font>
      <sz val="11"/>
      <color rgb="FFFFFF00"/>
      <name val="HG丸ｺﾞｼｯｸM-PRO"/>
      <family val="3"/>
      <charset val="128"/>
    </font>
    <font>
      <b/>
      <sz val="14"/>
      <color rgb="FFFF0000"/>
      <name val="ＭＳ ゴシック"/>
      <family val="3"/>
      <charset val="128"/>
    </font>
    <font>
      <sz val="24"/>
      <color rgb="FFFF0000"/>
      <name val="HGS創英角ﾎﾟｯﾌﾟ体"/>
      <family val="3"/>
      <charset val="128"/>
    </font>
    <font>
      <b/>
      <sz val="11"/>
      <name val="ＭＳ Ｐゴシック"/>
      <family val="3"/>
      <charset val="128"/>
      <scheme val="minor"/>
    </font>
    <font>
      <b/>
      <sz val="18"/>
      <color rgb="FFFF0000"/>
      <name val="ＭＳ Ｐゴシック"/>
      <family val="3"/>
      <charset val="128"/>
    </font>
    <font>
      <sz val="14"/>
      <color rgb="FFFF0000"/>
      <name val="ＭＳ Ｐゴシック"/>
      <family val="3"/>
      <charset val="128"/>
    </font>
    <font>
      <sz val="12"/>
      <color indexed="10"/>
      <name val="ＭＳ Ｐゴシック"/>
      <family val="3"/>
      <charset val="128"/>
    </font>
    <font>
      <sz val="10"/>
      <color indexed="10"/>
      <name val="ＭＳ Ｐゴシック"/>
      <family val="3"/>
      <charset val="128"/>
    </font>
    <font>
      <sz val="18"/>
      <color rgb="FFFF0000"/>
      <name val="ＭＳ Ｐゴシック"/>
      <family val="3"/>
      <charset val="128"/>
    </font>
    <font>
      <b/>
      <sz val="18"/>
      <color theme="1"/>
      <name val="ＭＳ Ｐゴシック"/>
      <family val="3"/>
      <charset val="128"/>
    </font>
    <font>
      <sz val="3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FFFF"/>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bottom style="dotted">
        <color indexed="64"/>
      </bottom>
      <diagonal/>
    </border>
    <border>
      <left style="hair">
        <color indexed="64"/>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right/>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medium">
        <color indexed="64"/>
      </top>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rgb="FF00B0F0"/>
      </right>
      <top style="dashed">
        <color indexed="64"/>
      </top>
      <bottom/>
      <diagonal/>
    </border>
    <border>
      <left style="medium">
        <color indexed="64"/>
      </left>
      <right style="medium">
        <color rgb="FF00B0F0"/>
      </right>
      <top/>
      <bottom/>
      <diagonal/>
    </border>
    <border>
      <left style="medium">
        <color indexed="64"/>
      </left>
      <right style="medium">
        <color rgb="FF00B0F0"/>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00B0F0"/>
      </left>
      <right style="thin">
        <color rgb="FF00B0F0"/>
      </right>
      <top/>
      <bottom style="thin">
        <color rgb="FF00B0F0"/>
      </bottom>
      <diagonal/>
    </border>
    <border>
      <left style="thin">
        <color rgb="FF00B0F0"/>
      </left>
      <right style="thin">
        <color rgb="FF00B0F0"/>
      </right>
      <top/>
      <bottom style="thin">
        <color rgb="FF00B0F0"/>
      </bottom>
      <diagonal/>
    </border>
    <border>
      <left style="medium">
        <color rgb="FF00B0F0"/>
      </left>
      <right style="thin">
        <color rgb="FF00B0F0"/>
      </right>
      <top style="thin">
        <color rgb="FF00B0F0"/>
      </top>
      <bottom/>
      <diagonal/>
    </border>
    <border>
      <left style="thin">
        <color rgb="FF00B0F0"/>
      </left>
      <right style="thin">
        <color rgb="FF00B0F0"/>
      </right>
      <top style="thin">
        <color rgb="FF00B0F0"/>
      </top>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style="thin">
        <color rgb="FF00B0F0"/>
      </left>
      <right style="medium">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B0F0"/>
      </right>
      <top style="thin">
        <color rgb="FF00B0F0"/>
      </top>
      <bottom style="thin">
        <color rgb="FF00B0F0"/>
      </bottom>
      <diagonal/>
    </border>
    <border>
      <left style="thin">
        <color rgb="FF00B0F0"/>
      </left>
      <right style="medium">
        <color rgb="FF00B0F0"/>
      </right>
      <top style="thin">
        <color rgb="FF00B0F0"/>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B0F0"/>
      </left>
      <right style="thin">
        <color rgb="FF00B0F0"/>
      </right>
      <top/>
      <bottom style="medium">
        <color rgb="FF00B0F0"/>
      </bottom>
      <diagonal/>
    </border>
    <border>
      <left style="thin">
        <color rgb="FF00B0F0"/>
      </left>
      <right style="thin">
        <color rgb="FF00B0F0"/>
      </right>
      <top/>
      <bottom style="medium">
        <color rgb="FF00B0F0"/>
      </bottom>
      <diagonal/>
    </border>
    <border>
      <left style="thin">
        <color rgb="FF00B0F0"/>
      </left>
      <right style="medium">
        <color rgb="FF00B0F0"/>
      </right>
      <top/>
      <bottom style="medium">
        <color rgb="FF00B0F0"/>
      </bottom>
      <diagonal/>
    </border>
    <border>
      <left style="medium">
        <color rgb="FF00B0F0"/>
      </left>
      <right style="thin">
        <color rgb="FF00B0F0"/>
      </right>
      <top style="thin">
        <color rgb="FF00B0F0"/>
      </top>
      <bottom style="thin">
        <color rgb="FF00B0F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1" fillId="0" borderId="0" applyFont="0" applyFill="0" applyBorder="0" applyAlignment="0" applyProtection="0"/>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0">
    <xf numFmtId="0" fontId="0" fillId="0" borderId="0" xfId="0"/>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distributed" vertical="center"/>
    </xf>
    <xf numFmtId="0" fontId="21" fillId="0" borderId="0" xfId="0" quotePrefix="1"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7" fillId="0" borderId="0" xfId="0" applyFont="1" applyAlignment="1">
      <alignment vertical="center"/>
    </xf>
    <xf numFmtId="0" fontId="23" fillId="0" borderId="11" xfId="0" applyFont="1" applyBorder="1" applyAlignment="1">
      <alignment vertical="center"/>
    </xf>
    <xf numFmtId="176" fontId="23" fillId="0" borderId="12" xfId="0" applyNumberFormat="1" applyFont="1" applyBorder="1" applyAlignment="1">
      <alignment horizontal="center" vertical="center"/>
    </xf>
    <xf numFmtId="176" fontId="23" fillId="0" borderId="13" xfId="0" applyNumberFormat="1" applyFont="1" applyBorder="1" applyAlignment="1">
      <alignment horizontal="center" vertical="center"/>
    </xf>
    <xf numFmtId="176" fontId="23" fillId="0" borderId="14" xfId="0" applyNumberFormat="1" applyFont="1" applyBorder="1" applyAlignment="1">
      <alignment horizontal="center" vertical="center"/>
    </xf>
    <xf numFmtId="176" fontId="23" fillId="0" borderId="15" xfId="0" applyNumberFormat="1" applyFont="1" applyBorder="1" applyAlignment="1">
      <alignment horizontal="center" vertical="center"/>
    </xf>
    <xf numFmtId="176" fontId="23" fillId="0" borderId="0" xfId="0" applyNumberFormat="1" applyFont="1" applyAlignment="1">
      <alignment vertical="center"/>
    </xf>
    <xf numFmtId="176" fontId="23" fillId="0" borderId="10" xfId="0" applyNumberFormat="1" applyFont="1" applyBorder="1" applyAlignment="1">
      <alignment vertical="center"/>
    </xf>
    <xf numFmtId="0" fontId="23" fillId="0" borderId="10" xfId="0" applyFont="1" applyBorder="1" applyAlignment="1">
      <alignment vertical="center"/>
    </xf>
    <xf numFmtId="0" fontId="27" fillId="0" borderId="16" xfId="0" applyFont="1" applyBorder="1" applyAlignment="1">
      <alignment vertical="center"/>
    </xf>
    <xf numFmtId="0" fontId="23" fillId="0" borderId="16" xfId="0" applyFont="1" applyBorder="1" applyAlignment="1">
      <alignment vertical="center"/>
    </xf>
    <xf numFmtId="176" fontId="23" fillId="0" borderId="16" xfId="0" applyNumberFormat="1" applyFont="1" applyBorder="1" applyAlignment="1">
      <alignment vertical="center"/>
    </xf>
    <xf numFmtId="176" fontId="23" fillId="0" borderId="17" xfId="0" applyNumberFormat="1" applyFont="1" applyBorder="1" applyAlignment="1">
      <alignment horizontal="center" vertical="center"/>
    </xf>
    <xf numFmtId="176" fontId="23" fillId="0" borderId="0" xfId="0" applyNumberFormat="1" applyFont="1" applyAlignment="1">
      <alignment horizontal="center" vertical="center"/>
    </xf>
    <xf numFmtId="176" fontId="28" fillId="0" borderId="0" xfId="33" applyNumberFormat="1" applyFont="1" applyFill="1" applyBorder="1" applyAlignment="1">
      <alignment horizontal="right" vertical="center"/>
    </xf>
    <xf numFmtId="0" fontId="23" fillId="0" borderId="0" xfId="0" applyFont="1" applyAlignment="1">
      <alignment horizontal="right" vertical="center"/>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24" fillId="0" borderId="0" xfId="0" applyFont="1" applyAlignment="1">
      <alignment vertical="center"/>
    </xf>
    <xf numFmtId="0" fontId="21" fillId="0" borderId="0" xfId="0" applyFont="1" applyAlignment="1">
      <alignment vertical="center"/>
    </xf>
    <xf numFmtId="0" fontId="25" fillId="0" borderId="10" xfId="0" applyFont="1" applyBorder="1" applyAlignment="1">
      <alignment vertical="center" shrinkToFit="1"/>
    </xf>
    <xf numFmtId="0" fontId="26" fillId="0" borderId="0" xfId="0" quotePrefix="1" applyFont="1" applyAlignment="1">
      <alignment vertical="center"/>
    </xf>
    <xf numFmtId="0" fontId="26" fillId="0" borderId="0" xfId="0" applyFont="1" applyAlignment="1">
      <alignment vertical="center"/>
    </xf>
    <xf numFmtId="0" fontId="23" fillId="0" borderId="23" xfId="0" applyFont="1" applyBorder="1" applyAlignment="1">
      <alignment vertical="center"/>
    </xf>
    <xf numFmtId="0" fontId="23" fillId="0" borderId="0" xfId="0" applyFont="1" applyAlignment="1">
      <alignment vertical="center" wrapText="1"/>
    </xf>
    <xf numFmtId="0" fontId="20" fillId="0" borderId="0" xfId="0" applyFont="1" applyAlignment="1">
      <alignment vertical="center"/>
    </xf>
    <xf numFmtId="0" fontId="21" fillId="0" borderId="24" xfId="0" applyFont="1" applyBorder="1" applyAlignment="1">
      <alignment horizontal="center" vertical="center"/>
    </xf>
    <xf numFmtId="0" fontId="0" fillId="0" borderId="0" xfId="0"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4" fillId="0" borderId="27" xfId="0" applyFont="1" applyBorder="1" applyAlignment="1">
      <alignment vertical="center"/>
    </xf>
    <xf numFmtId="0" fontId="0" fillId="0" borderId="28"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4" fillId="0" borderId="0" xfId="0" applyFont="1" applyAlignment="1">
      <alignment vertical="center"/>
    </xf>
    <xf numFmtId="0" fontId="0" fillId="0" borderId="18" xfId="0" applyBorder="1" applyAlignment="1">
      <alignment vertical="center"/>
    </xf>
    <xf numFmtId="0" fontId="0" fillId="0" borderId="29"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3" xfId="0" applyBorder="1" applyAlignment="1">
      <alignment vertical="center"/>
    </xf>
    <xf numFmtId="0" fontId="0" fillId="0" borderId="33" xfId="0" applyBorder="1" applyAlignment="1">
      <alignment vertical="center"/>
    </xf>
    <xf numFmtId="0" fontId="52" fillId="0" borderId="0" xfId="0" applyFont="1" applyAlignment="1">
      <alignment vertical="center"/>
    </xf>
    <xf numFmtId="56" fontId="0" fillId="0" borderId="27" xfId="0" quotePrefix="1" applyNumberFormat="1" applyBorder="1" applyAlignment="1">
      <alignment vertical="center"/>
    </xf>
    <xf numFmtId="0" fontId="34" fillId="0" borderId="23" xfId="0" applyFont="1" applyBorder="1" applyAlignment="1">
      <alignment vertical="center"/>
    </xf>
    <xf numFmtId="0" fontId="21" fillId="0" borderId="22" xfId="0" applyFont="1" applyBorder="1" applyAlignment="1">
      <alignment horizontal="center" vertical="center"/>
    </xf>
    <xf numFmtId="0" fontId="21" fillId="0" borderId="19" xfId="0" applyFont="1" applyBorder="1" applyAlignment="1">
      <alignment horizontal="center" vertical="center"/>
    </xf>
    <xf numFmtId="0" fontId="21" fillId="0" borderId="31" xfId="0" applyFont="1" applyBorder="1" applyAlignment="1">
      <alignment horizontal="center" vertical="center"/>
    </xf>
    <xf numFmtId="0" fontId="21" fillId="0" borderId="23" xfId="0" applyFont="1" applyBorder="1" applyAlignment="1">
      <alignment horizontal="center" vertical="center"/>
    </xf>
    <xf numFmtId="0" fontId="21" fillId="0" borderId="33" xfId="0" applyFont="1" applyBorder="1" applyAlignment="1">
      <alignment horizontal="center" vertical="center"/>
    </xf>
    <xf numFmtId="0" fontId="23" fillId="0" borderId="34" xfId="0" applyFont="1" applyBorder="1" applyAlignment="1">
      <alignment vertical="center" shrinkToFit="1"/>
    </xf>
    <xf numFmtId="0" fontId="23" fillId="0" borderId="35" xfId="0" applyFont="1" applyBorder="1" applyAlignment="1">
      <alignment vertical="center" shrinkToFit="1"/>
    </xf>
    <xf numFmtId="0" fontId="30" fillId="0" borderId="10" xfId="0" applyFont="1" applyBorder="1" applyAlignment="1">
      <alignment vertical="center" textRotation="255" shrinkToFit="1"/>
    </xf>
    <xf numFmtId="0" fontId="30" fillId="0" borderId="0" xfId="0" applyFont="1" applyAlignment="1">
      <alignment vertical="center" textRotation="255" shrinkToFit="1"/>
    </xf>
    <xf numFmtId="0" fontId="0" fillId="0" borderId="0" xfId="0" applyAlignment="1">
      <alignment horizontal="right" vertical="center"/>
    </xf>
    <xf numFmtId="0" fontId="0" fillId="24" borderId="28" xfId="0" applyFill="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53" fillId="0" borderId="0" xfId="0" quotePrefix="1" applyFont="1" applyAlignment="1">
      <alignment vertical="center"/>
    </xf>
    <xf numFmtId="0" fontId="54" fillId="0" borderId="0" xfId="0" applyFont="1" applyAlignment="1">
      <alignment vertical="center"/>
    </xf>
    <xf numFmtId="0" fontId="29" fillId="0" borderId="0" xfId="0" applyFont="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3" fillId="0" borderId="31" xfId="0" applyFont="1" applyBorder="1" applyAlignment="1">
      <alignment vertical="center"/>
    </xf>
    <xf numFmtId="0" fontId="23" fillId="0" borderId="33" xfId="0" applyFont="1" applyBorder="1" applyAlignment="1">
      <alignment vertical="center"/>
    </xf>
    <xf numFmtId="0" fontId="23" fillId="0" borderId="27" xfId="0" applyFont="1" applyBorder="1" applyAlignment="1">
      <alignment vertical="center"/>
    </xf>
    <xf numFmtId="0" fontId="23" fillId="0" borderId="26" xfId="0" applyFont="1" applyBorder="1" applyAlignment="1">
      <alignment vertical="center"/>
    </xf>
    <xf numFmtId="0" fontId="55" fillId="0" borderId="10" xfId="0" applyFont="1" applyBorder="1" applyAlignment="1">
      <alignment vertical="center" shrinkToFit="1"/>
    </xf>
    <xf numFmtId="0" fontId="56" fillId="0" borderId="0" xfId="0" applyFont="1" applyAlignment="1">
      <alignment vertical="center"/>
    </xf>
    <xf numFmtId="176" fontId="23" fillId="0" borderId="10" xfId="0" applyNumberFormat="1" applyFont="1" applyBorder="1" applyAlignment="1">
      <alignment vertical="center" shrinkToFit="1"/>
    </xf>
    <xf numFmtId="176" fontId="23" fillId="0" borderId="0" xfId="0" applyNumberFormat="1" applyFont="1" applyAlignment="1">
      <alignment vertical="center" shrinkToFit="1"/>
    </xf>
    <xf numFmtId="176" fontId="23" fillId="0" borderId="0" xfId="0" applyNumberFormat="1" applyFont="1" applyAlignment="1" applyProtection="1">
      <alignment vertical="center"/>
      <protection locked="0"/>
    </xf>
    <xf numFmtId="176" fontId="23" fillId="0" borderId="39" xfId="0" applyNumberFormat="1" applyFont="1" applyBorder="1" applyAlignment="1">
      <alignment horizontal="center" vertical="center"/>
    </xf>
    <xf numFmtId="176" fontId="23" fillId="0" borderId="10" xfId="0" applyNumberFormat="1" applyFont="1" applyBorder="1" applyAlignment="1">
      <alignment horizontal="center" vertical="center"/>
    </xf>
    <xf numFmtId="176" fontId="23" fillId="0" borderId="40" xfId="0" applyNumberFormat="1" applyFont="1" applyBorder="1" applyAlignment="1">
      <alignment horizontal="center" vertical="center"/>
    </xf>
    <xf numFmtId="176" fontId="29" fillId="0" borderId="0" xfId="0" applyNumberFormat="1" applyFont="1" applyAlignment="1">
      <alignment horizontal="left" vertical="center"/>
    </xf>
    <xf numFmtId="176" fontId="29" fillId="0" borderId="21" xfId="0" applyNumberFormat="1" applyFont="1" applyBorder="1" applyAlignment="1">
      <alignment horizontal="left" vertical="center"/>
    </xf>
    <xf numFmtId="176" fontId="23" fillId="0" borderId="41" xfId="0" applyNumberFormat="1" applyFont="1" applyBorder="1" applyAlignment="1">
      <alignment horizontal="right" vertical="center"/>
    </xf>
    <xf numFmtId="176" fontId="23" fillId="0" borderId="42" xfId="0" applyNumberFormat="1" applyFont="1" applyBorder="1" applyAlignment="1">
      <alignment horizontal="right" vertical="center"/>
    </xf>
    <xf numFmtId="176" fontId="29" fillId="0" borderId="0" xfId="33" applyNumberFormat="1" applyFont="1" applyFill="1" applyBorder="1" applyAlignment="1" applyProtection="1">
      <alignment vertical="center"/>
    </xf>
    <xf numFmtId="176" fontId="29" fillId="0" borderId="21" xfId="33" applyNumberFormat="1" applyFont="1" applyFill="1" applyBorder="1" applyAlignment="1" applyProtection="1">
      <alignment vertical="center"/>
    </xf>
    <xf numFmtId="176" fontId="29" fillId="0" borderId="0" xfId="33" applyNumberFormat="1" applyFont="1" applyFill="1" applyBorder="1" applyAlignment="1" applyProtection="1">
      <alignment horizontal="right" vertical="center"/>
    </xf>
    <xf numFmtId="176" fontId="29" fillId="0" borderId="21" xfId="33" applyNumberFormat="1" applyFont="1" applyFill="1" applyBorder="1" applyAlignment="1" applyProtection="1">
      <alignment horizontal="right" vertical="center"/>
    </xf>
    <xf numFmtId="176" fontId="23" fillId="0" borderId="43" xfId="0" applyNumberFormat="1" applyFont="1" applyBorder="1" applyAlignment="1">
      <alignment horizontal="right" vertical="center"/>
    </xf>
    <xf numFmtId="176" fontId="29" fillId="0" borderId="0" xfId="33" applyNumberFormat="1" applyFont="1" applyFill="1" applyBorder="1" applyAlignment="1" applyProtection="1">
      <alignment vertical="center" shrinkToFit="1"/>
    </xf>
    <xf numFmtId="176" fontId="29" fillId="0" borderId="21" xfId="33" applyNumberFormat="1" applyFont="1" applyFill="1" applyBorder="1" applyAlignment="1" applyProtection="1">
      <alignment vertical="center" shrinkToFit="1"/>
    </xf>
    <xf numFmtId="176" fontId="23" fillId="0" borderId="44" xfId="0" applyNumberFormat="1" applyFont="1" applyBorder="1" applyAlignment="1">
      <alignment horizontal="center" vertical="center"/>
    </xf>
    <xf numFmtId="176" fontId="29" fillId="0" borderId="16" xfId="33" applyNumberFormat="1" applyFont="1" applyFill="1" applyBorder="1" applyAlignment="1" applyProtection="1">
      <alignment vertical="center"/>
    </xf>
    <xf numFmtId="176" fontId="29" fillId="0" borderId="45" xfId="33" applyNumberFormat="1" applyFont="1" applyFill="1" applyBorder="1" applyAlignment="1" applyProtection="1">
      <alignment vertical="center"/>
    </xf>
    <xf numFmtId="176" fontId="29" fillId="0" borderId="46" xfId="0" applyNumberFormat="1" applyFont="1" applyBorder="1" applyAlignment="1">
      <alignment vertical="center" shrinkToFit="1"/>
    </xf>
    <xf numFmtId="176" fontId="28" fillId="0" borderId="0" xfId="33" applyNumberFormat="1" applyFont="1" applyFill="1" applyBorder="1" applyAlignment="1" applyProtection="1">
      <alignment horizontal="right" vertical="center"/>
    </xf>
    <xf numFmtId="178" fontId="56" fillId="0" borderId="0" xfId="0" applyNumberFormat="1" applyFont="1" applyAlignment="1">
      <alignment vertical="center" shrinkToFit="1"/>
    </xf>
    <xf numFmtId="179" fontId="0" fillId="0" borderId="0" xfId="0" applyNumberFormat="1"/>
    <xf numFmtId="0" fontId="0" fillId="25" borderId="0" xfId="0" applyFill="1"/>
    <xf numFmtId="176" fontId="29" fillId="0" borderId="0" xfId="33" applyNumberFormat="1" applyFont="1" applyFill="1" applyBorder="1" applyAlignment="1" applyProtection="1">
      <alignment horizontal="right" vertical="center" shrinkToFit="1"/>
    </xf>
    <xf numFmtId="0" fontId="57" fillId="0" borderId="0" xfId="0" applyFont="1" applyAlignment="1">
      <alignment vertical="center" wrapText="1"/>
    </xf>
    <xf numFmtId="0" fontId="23" fillId="0" borderId="22" xfId="0" applyFont="1" applyBorder="1" applyAlignment="1">
      <alignment vertical="center"/>
    </xf>
    <xf numFmtId="176" fontId="23" fillId="0" borderId="0" xfId="0" applyNumberFormat="1" applyFont="1" applyAlignment="1">
      <alignment horizontal="right" vertical="center"/>
    </xf>
    <xf numFmtId="0" fontId="31" fillId="0" borderId="0" xfId="0" applyFont="1" applyAlignment="1">
      <alignment vertical="center"/>
    </xf>
    <xf numFmtId="0" fontId="31" fillId="0" borderId="21" xfId="0" applyFont="1" applyBorder="1" applyAlignment="1">
      <alignment vertical="center"/>
    </xf>
    <xf numFmtId="0" fontId="58" fillId="0" borderId="0" xfId="0" applyFont="1" applyAlignment="1">
      <alignment vertical="center"/>
    </xf>
    <xf numFmtId="176" fontId="23" fillId="0" borderId="47" xfId="0" applyNumberFormat="1" applyFont="1" applyBorder="1" applyAlignment="1">
      <alignment horizontal="right" vertical="center"/>
    </xf>
    <xf numFmtId="176" fontId="23" fillId="0" borderId="48" xfId="0" applyNumberFormat="1" applyFont="1" applyBorder="1" applyAlignment="1">
      <alignment horizontal="right" vertical="center"/>
    </xf>
    <xf numFmtId="176" fontId="23" fillId="0" borderId="49" xfId="0" applyNumberFormat="1" applyFont="1" applyBorder="1" applyAlignment="1">
      <alignment horizontal="right" vertical="center"/>
    </xf>
    <xf numFmtId="176" fontId="23" fillId="0" borderId="23" xfId="0" applyNumberFormat="1" applyFont="1" applyBorder="1" applyAlignment="1">
      <alignment horizontal="right" vertical="center"/>
    </xf>
    <xf numFmtId="3" fontId="0" fillId="0" borderId="0" xfId="0" applyNumberFormat="1" applyAlignment="1">
      <alignment vertical="center"/>
    </xf>
    <xf numFmtId="0" fontId="0" fillId="0" borderId="0" xfId="0" applyAlignment="1">
      <alignment horizontal="center" vertical="center"/>
    </xf>
    <xf numFmtId="0" fontId="23" fillId="26" borderId="28" xfId="0" applyFont="1" applyFill="1" applyBorder="1" applyAlignment="1">
      <alignment vertical="center" shrinkToFit="1"/>
    </xf>
    <xf numFmtId="0" fontId="59" fillId="0" borderId="0" xfId="0" applyFont="1" applyAlignment="1">
      <alignment horizontal="center" vertical="center"/>
    </xf>
    <xf numFmtId="0" fontId="0" fillId="27" borderId="28" xfId="0" applyFill="1" applyBorder="1" applyAlignment="1">
      <alignment vertical="center"/>
    </xf>
    <xf numFmtId="176" fontId="23" fillId="0" borderId="10" xfId="0" applyNumberFormat="1" applyFont="1" applyBorder="1" applyAlignment="1">
      <alignment horizontal="right" vertical="center"/>
    </xf>
    <xf numFmtId="0" fontId="23" fillId="0" borderId="50" xfId="0" applyFont="1" applyBorder="1" applyAlignment="1">
      <alignment vertical="center"/>
    </xf>
    <xf numFmtId="0" fontId="0" fillId="0" borderId="31" xfId="0" applyBorder="1"/>
    <xf numFmtId="0" fontId="0" fillId="0" borderId="23" xfId="0" applyBorder="1"/>
    <xf numFmtId="0" fontId="0" fillId="0" borderId="33" xfId="0" applyBorder="1"/>
    <xf numFmtId="0" fontId="0" fillId="26" borderId="0" xfId="0" applyFill="1"/>
    <xf numFmtId="0" fontId="48" fillId="26" borderId="0" xfId="0" applyFont="1" applyFill="1"/>
    <xf numFmtId="0" fontId="49" fillId="0" borderId="0" xfId="0" applyFont="1"/>
    <xf numFmtId="0" fontId="48" fillId="0" borderId="0" xfId="0" applyFont="1"/>
    <xf numFmtId="0" fontId="21" fillId="0" borderId="0" xfId="0" quotePrefix="1" applyFont="1" applyAlignment="1" applyProtection="1">
      <alignment horizontal="center" vertical="center"/>
      <protection locked="0"/>
    </xf>
    <xf numFmtId="0" fontId="21" fillId="0" borderId="25" xfId="0" applyFont="1" applyBorder="1" applyAlignment="1">
      <alignment vertical="center"/>
    </xf>
    <xf numFmtId="0" fontId="21" fillId="0" borderId="27" xfId="0" applyFont="1" applyBorder="1" applyAlignment="1">
      <alignment vertical="center"/>
    </xf>
    <xf numFmtId="0" fontId="21" fillId="0" borderId="26" xfId="0" applyFont="1" applyBorder="1" applyAlignment="1">
      <alignment vertical="center"/>
    </xf>
    <xf numFmtId="0" fontId="0" fillId="0" borderId="11" xfId="0" applyBorder="1" applyAlignment="1">
      <alignment vertical="center"/>
    </xf>
    <xf numFmtId="0" fontId="0" fillId="0" borderId="46" xfId="0" applyBorder="1" applyAlignment="1">
      <alignment vertical="center"/>
    </xf>
    <xf numFmtId="0" fontId="23" fillId="0" borderId="52" xfId="0" applyFont="1" applyBorder="1" applyAlignment="1">
      <alignment horizontal="right" vertical="center"/>
    </xf>
    <xf numFmtId="0" fontId="23" fillId="0" borderId="53" xfId="0" applyFont="1" applyBorder="1" applyAlignment="1">
      <alignment vertical="center" shrinkToFit="1"/>
    </xf>
    <xf numFmtId="0" fontId="23" fillId="27" borderId="54" xfId="0" quotePrefix="1" applyFont="1" applyFill="1" applyBorder="1" applyAlignment="1" applyProtection="1">
      <alignment horizontal="center" vertical="center" shrinkToFit="1"/>
      <protection locked="0"/>
    </xf>
    <xf numFmtId="0" fontId="23" fillId="27" borderId="55" xfId="0" quotePrefix="1" applyFont="1" applyFill="1" applyBorder="1" applyAlignment="1" applyProtection="1">
      <alignment horizontal="center" vertical="center" shrinkToFit="1"/>
      <protection locked="0"/>
    </xf>
    <xf numFmtId="176" fontId="29" fillId="0" borderId="16" xfId="0" applyNumberFormat="1" applyFont="1" applyBorder="1" applyAlignment="1">
      <alignment vertical="center" shrinkToFit="1"/>
    </xf>
    <xf numFmtId="176" fontId="0" fillId="0" borderId="16" xfId="0" applyNumberFormat="1" applyBorder="1" applyAlignment="1">
      <alignment vertical="center"/>
    </xf>
    <xf numFmtId="0" fontId="23" fillId="0" borderId="121" xfId="0" applyFont="1" applyBorder="1" applyAlignment="1">
      <alignment vertical="center"/>
    </xf>
    <xf numFmtId="0" fontId="23" fillId="27" borderId="56" xfId="0" quotePrefix="1" applyFont="1" applyFill="1" applyBorder="1" applyAlignment="1" applyProtection="1">
      <alignment horizontal="center" vertical="center" shrinkToFit="1"/>
      <protection locked="0"/>
    </xf>
    <xf numFmtId="176" fontId="23" fillId="0" borderId="57" xfId="0" applyNumberFormat="1" applyFont="1" applyBorder="1" applyAlignment="1">
      <alignment horizontal="right" vertical="center"/>
    </xf>
    <xf numFmtId="0" fontId="30" fillId="0" borderId="57" xfId="0" applyFont="1" applyBorder="1" applyAlignment="1">
      <alignment vertical="center" textRotation="255" shrinkToFit="1"/>
    </xf>
    <xf numFmtId="176" fontId="23" fillId="0" borderId="57" xfId="0" applyNumberFormat="1" applyFont="1" applyBorder="1" applyAlignment="1">
      <alignment vertical="center" shrinkToFit="1"/>
    </xf>
    <xf numFmtId="0" fontId="60" fillId="0" borderId="22" xfId="0" applyFont="1" applyBorder="1" applyAlignment="1" applyProtection="1">
      <alignment vertical="center"/>
      <protection locked="0"/>
    </xf>
    <xf numFmtId="0" fontId="60" fillId="0" borderId="23" xfId="0" quotePrefix="1" applyFont="1" applyBorder="1" applyAlignment="1" applyProtection="1">
      <alignment vertical="center"/>
      <protection locked="0"/>
    </xf>
    <xf numFmtId="0" fontId="74" fillId="0" borderId="18" xfId="0" applyFont="1" applyBorder="1"/>
    <xf numFmtId="0" fontId="0" fillId="0" borderId="161" xfId="0" applyBorder="1" applyAlignment="1">
      <alignment vertical="center"/>
    </xf>
    <xf numFmtId="0" fontId="0" fillId="0" borderId="162" xfId="0" applyBorder="1" applyAlignment="1">
      <alignment vertical="center"/>
    </xf>
    <xf numFmtId="0" fontId="0" fillId="0" borderId="163" xfId="0" applyBorder="1" applyAlignment="1">
      <alignment vertical="center"/>
    </xf>
    <xf numFmtId="0" fontId="61" fillId="0" borderId="18" xfId="0" applyFont="1" applyBorder="1" applyAlignment="1">
      <alignment horizontal="center" vertical="center" wrapText="1"/>
    </xf>
    <xf numFmtId="0" fontId="61" fillId="0" borderId="2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20" xfId="0" applyFont="1" applyBorder="1" applyAlignment="1">
      <alignment horizontal="center" vertical="center" wrapText="1"/>
    </xf>
    <xf numFmtId="0" fontId="61" fillId="0" borderId="0" xfId="0" applyFont="1" applyAlignment="1">
      <alignment horizontal="center" vertical="center" wrapText="1"/>
    </xf>
    <xf numFmtId="0" fontId="61" fillId="0" borderId="21" xfId="0" applyFont="1" applyBorder="1" applyAlignment="1">
      <alignment horizontal="center" vertical="center" wrapText="1"/>
    </xf>
    <xf numFmtId="0" fontId="61" fillId="0" borderId="31" xfId="0" applyFont="1" applyBorder="1" applyAlignment="1">
      <alignment horizontal="center" vertical="center" wrapText="1"/>
    </xf>
    <xf numFmtId="0" fontId="61" fillId="0" borderId="23" xfId="0" applyFont="1" applyBorder="1" applyAlignment="1">
      <alignment horizontal="center" vertical="center" wrapText="1"/>
    </xf>
    <xf numFmtId="0" fontId="61" fillId="0" borderId="33" xfId="0" applyFont="1" applyBorder="1" applyAlignment="1">
      <alignment horizontal="center" vertical="center" wrapText="1"/>
    </xf>
    <xf numFmtId="0" fontId="62" fillId="0" borderId="18" xfId="0" applyFont="1" applyBorder="1" applyAlignment="1">
      <alignment horizontal="center" wrapText="1"/>
    </xf>
    <xf numFmtId="0" fontId="62" fillId="0" borderId="22" xfId="0" applyFont="1" applyBorder="1" applyAlignment="1">
      <alignment horizontal="center"/>
    </xf>
    <xf numFmtId="0" fontId="62" fillId="0" borderId="19" xfId="0" applyFont="1" applyBorder="1" applyAlignment="1">
      <alignment horizontal="center"/>
    </xf>
    <xf numFmtId="0" fontId="62" fillId="0" borderId="20" xfId="0" applyFont="1" applyBorder="1" applyAlignment="1">
      <alignment horizontal="center"/>
    </xf>
    <xf numFmtId="0" fontId="62" fillId="0" borderId="0" xfId="0" applyFont="1" applyAlignment="1">
      <alignment horizontal="center"/>
    </xf>
    <xf numFmtId="0" fontId="62" fillId="0" borderId="21" xfId="0" applyFont="1" applyBorder="1" applyAlignment="1">
      <alignment horizontal="center"/>
    </xf>
    <xf numFmtId="0" fontId="62" fillId="0" borderId="31" xfId="0" applyFont="1" applyBorder="1" applyAlignment="1">
      <alignment horizontal="center"/>
    </xf>
    <xf numFmtId="0" fontId="62" fillId="0" borderId="23" xfId="0" applyFont="1" applyBorder="1" applyAlignment="1">
      <alignment horizontal="center"/>
    </xf>
    <xf numFmtId="0" fontId="62" fillId="0" borderId="33" xfId="0" applyFont="1" applyBorder="1" applyAlignment="1">
      <alignment horizontal="center"/>
    </xf>
    <xf numFmtId="0" fontId="62" fillId="0" borderId="0" xfId="0" applyFont="1" applyAlignment="1">
      <alignment horizontal="center" vertical="center"/>
    </xf>
    <xf numFmtId="0" fontId="63" fillId="0" borderId="23" xfId="0" applyFont="1" applyBorder="1" applyAlignment="1" applyProtection="1">
      <alignment horizontal="center" vertical="center"/>
      <protection locked="0"/>
    </xf>
    <xf numFmtId="0" fontId="21" fillId="0" borderId="0" xfId="0" applyFont="1" applyAlignment="1">
      <alignment vertical="center" wrapText="1" shrinkToFit="1"/>
    </xf>
    <xf numFmtId="0" fontId="21" fillId="0" borderId="0" xfId="0" applyFont="1" applyAlignment="1" applyProtection="1">
      <alignment horizontal="center" vertical="center"/>
      <protection locked="0"/>
    </xf>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quotePrefix="1" applyFont="1" applyAlignment="1">
      <alignment horizontal="center" vertical="center"/>
    </xf>
    <xf numFmtId="0" fontId="38" fillId="27" borderId="15" xfId="0" applyFont="1" applyFill="1" applyBorder="1" applyAlignment="1" applyProtection="1">
      <alignment horizontal="center" vertical="center"/>
      <protection locked="0"/>
    </xf>
    <xf numFmtId="0" fontId="38" fillId="27" borderId="58" xfId="0" applyFont="1" applyFill="1" applyBorder="1" applyAlignment="1" applyProtection="1">
      <alignment horizontal="center" vertical="center"/>
      <protection locked="0"/>
    </xf>
    <xf numFmtId="0" fontId="38" fillId="27" borderId="59" xfId="0" applyFont="1" applyFill="1" applyBorder="1" applyAlignment="1" applyProtection="1">
      <alignment horizontal="center" vertical="center"/>
      <protection locked="0"/>
    </xf>
    <xf numFmtId="0" fontId="64" fillId="0" borderId="0" xfId="0" applyFont="1" applyAlignment="1">
      <alignment horizontal="center" vertical="center"/>
    </xf>
    <xf numFmtId="0" fontId="20" fillId="0" borderId="0" xfId="0" applyFont="1" applyAlignment="1" applyProtection="1">
      <alignment horizontal="center" vertical="center"/>
      <protection locked="0"/>
    </xf>
    <xf numFmtId="0" fontId="21" fillId="0" borderId="0" xfId="0" applyFont="1" applyAlignment="1">
      <alignment horizontal="right" vertical="center" shrinkToFit="1"/>
    </xf>
    <xf numFmtId="0" fontId="20" fillId="0" borderId="0" xfId="0" applyFont="1" applyAlignment="1">
      <alignment horizontal="center" vertical="center" shrinkToFit="1"/>
    </xf>
    <xf numFmtId="0" fontId="23" fillId="0" borderId="15"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25"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27" borderId="25" xfId="0" applyFont="1" applyFill="1" applyBorder="1" applyAlignment="1" applyProtection="1">
      <alignment horizontal="center" vertical="center"/>
      <protection locked="0"/>
    </xf>
    <xf numFmtId="0" fontId="23" fillId="27" borderId="27" xfId="0" applyFont="1" applyFill="1" applyBorder="1" applyAlignment="1" applyProtection="1">
      <alignment horizontal="center" vertical="center"/>
      <protection locked="0"/>
    </xf>
    <xf numFmtId="0" fontId="23" fillId="0" borderId="27"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6" xfId="0" applyFont="1" applyBorder="1" applyAlignment="1">
      <alignment horizontal="left" vertical="center" wrapText="1"/>
    </xf>
    <xf numFmtId="0" fontId="23" fillId="0" borderId="70"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34" xfId="0" applyFont="1" applyBorder="1" applyAlignment="1">
      <alignment horizontal="center" vertical="center"/>
    </xf>
    <xf numFmtId="0" fontId="23" fillId="0" borderId="52" xfId="0" applyFont="1" applyBorder="1" applyAlignment="1">
      <alignment horizontal="center" vertical="center"/>
    </xf>
    <xf numFmtId="0" fontId="23" fillId="0" borderId="39" xfId="0" applyFont="1" applyBorder="1" applyAlignment="1">
      <alignment horizontal="center" vertical="center"/>
    </xf>
    <xf numFmtId="0" fontId="23" fillId="0" borderId="10" xfId="0" applyFont="1" applyBorder="1" applyAlignment="1">
      <alignment horizontal="center" vertical="center"/>
    </xf>
    <xf numFmtId="0" fontId="23" fillId="0" borderId="44" xfId="0" applyFont="1" applyBorder="1" applyAlignment="1">
      <alignment horizontal="center" vertical="center"/>
    </xf>
    <xf numFmtId="0" fontId="23" fillId="0" borderId="16"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23" fillId="0" borderId="79" xfId="0" applyFont="1" applyBorder="1" applyAlignment="1">
      <alignment horizontal="center" vertical="center"/>
    </xf>
    <xf numFmtId="0" fontId="23" fillId="0" borderId="78" xfId="0" applyFont="1" applyBorder="1" applyAlignment="1">
      <alignment horizontal="center" vertical="center"/>
    </xf>
    <xf numFmtId="0" fontId="23" fillId="0" borderId="86" xfId="0" applyFont="1" applyBorder="1" applyAlignment="1">
      <alignment horizontal="center"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89" xfId="0" applyFont="1" applyBorder="1" applyAlignment="1">
      <alignment horizontal="center" vertical="center"/>
    </xf>
    <xf numFmtId="14" fontId="23" fillId="0" borderId="27" xfId="0" applyNumberFormat="1" applyFont="1" applyBorder="1" applyAlignment="1">
      <alignment horizontal="center" vertical="center"/>
    </xf>
    <xf numFmtId="0" fontId="23" fillId="0" borderId="28" xfId="0" applyFont="1" applyBorder="1" applyAlignment="1">
      <alignment horizontal="center" vertical="center" shrinkToFit="1"/>
    </xf>
    <xf numFmtId="0" fontId="23" fillId="0" borderId="91" xfId="0" applyFont="1" applyBorder="1" applyAlignment="1">
      <alignment horizontal="center"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3" fillId="0" borderId="85" xfId="0" applyFont="1" applyBorder="1" applyAlignment="1">
      <alignment horizontal="center" vertical="center"/>
    </xf>
    <xf numFmtId="0" fontId="23" fillId="0" borderId="61" xfId="0" applyFont="1" applyBorder="1" applyAlignment="1">
      <alignment horizontal="center" vertical="center"/>
    </xf>
    <xf numFmtId="0" fontId="22" fillId="0" borderId="0" xfId="0" applyFont="1" applyAlignment="1">
      <alignment horizontal="center" vertical="center"/>
    </xf>
    <xf numFmtId="0" fontId="53" fillId="0" borderId="0" xfId="0" applyFont="1" applyAlignment="1">
      <alignment horizontal="center" vertical="center"/>
    </xf>
    <xf numFmtId="0" fontId="24" fillId="0" borderId="0" xfId="0" applyFont="1" applyAlignment="1">
      <alignment horizontal="center" vertical="center"/>
    </xf>
    <xf numFmtId="177" fontId="23" fillId="0" borderId="64" xfId="0" applyNumberFormat="1" applyFont="1" applyBorder="1" applyAlignment="1">
      <alignment vertical="center"/>
    </xf>
    <xf numFmtId="177" fontId="23" fillId="0" borderId="93" xfId="0" applyNumberFormat="1" applyFont="1" applyBorder="1" applyAlignment="1">
      <alignment vertical="center"/>
    </xf>
    <xf numFmtId="0" fontId="23" fillId="0" borderId="94"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94" xfId="0" applyFont="1" applyBorder="1" applyAlignment="1">
      <alignment horizontal="center" vertical="center"/>
    </xf>
    <xf numFmtId="0" fontId="23" fillId="27" borderId="64" xfId="0" applyFont="1" applyFill="1" applyBorder="1" applyAlignment="1" applyProtection="1">
      <alignment horizontal="center" vertical="center"/>
      <protection locked="0"/>
    </xf>
    <xf numFmtId="0" fontId="23" fillId="27" borderId="65" xfId="0" applyFont="1" applyFill="1" applyBorder="1" applyAlignment="1" applyProtection="1">
      <alignment horizontal="center" vertical="center"/>
      <protection locked="0"/>
    </xf>
    <xf numFmtId="0" fontId="0" fillId="0" borderId="25"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65" fillId="0" borderId="122" xfId="0" applyFont="1" applyBorder="1" applyAlignment="1">
      <alignment vertical="center" wrapText="1"/>
    </xf>
    <xf numFmtId="0" fontId="65" fillId="0" borderId="123" xfId="0" applyFont="1" applyBorder="1" applyAlignment="1">
      <alignment vertical="center" wrapText="1"/>
    </xf>
    <xf numFmtId="0" fontId="65" fillId="0" borderId="124" xfId="0" applyFont="1" applyBorder="1" applyAlignment="1">
      <alignment vertical="center" wrapText="1"/>
    </xf>
    <xf numFmtId="0" fontId="65" fillId="0" borderId="125" xfId="0" applyFont="1" applyBorder="1" applyAlignment="1">
      <alignment vertical="center" wrapText="1"/>
    </xf>
    <xf numFmtId="0" fontId="65" fillId="0" borderId="0" xfId="0" applyFont="1" applyAlignment="1">
      <alignment vertical="center" wrapText="1"/>
    </xf>
    <xf numFmtId="0" fontId="65" fillId="0" borderId="126" xfId="0" applyFont="1" applyBorder="1" applyAlignment="1">
      <alignment vertical="center" wrapText="1"/>
    </xf>
    <xf numFmtId="0" fontId="65" fillId="0" borderId="127" xfId="0" applyFont="1" applyBorder="1" applyAlignment="1">
      <alignment vertical="center" wrapText="1"/>
    </xf>
    <xf numFmtId="0" fontId="65" fillId="0" borderId="128" xfId="0" applyFont="1" applyBorder="1" applyAlignment="1">
      <alignment vertical="center" wrapText="1"/>
    </xf>
    <xf numFmtId="0" fontId="65" fillId="0" borderId="129" xfId="0" applyFont="1" applyBorder="1" applyAlignment="1">
      <alignment vertical="center" wrapText="1"/>
    </xf>
    <xf numFmtId="0" fontId="29" fillId="0" borderId="0" xfId="0" applyFont="1" applyAlignment="1">
      <alignment horizontal="center" vertical="center"/>
    </xf>
    <xf numFmtId="0" fontId="23" fillId="0" borderId="25" xfId="0" applyFont="1" applyBorder="1" applyAlignment="1">
      <alignment horizontal="center" vertical="center" shrinkToFit="1"/>
    </xf>
    <xf numFmtId="0" fontId="53" fillId="0" borderId="0" xfId="0" applyFont="1" applyAlignment="1">
      <alignment horizontal="right" vertical="center"/>
    </xf>
    <xf numFmtId="6" fontId="23" fillId="0" borderId="138" xfId="42" applyFont="1" applyFill="1" applyBorder="1" applyAlignment="1">
      <alignment horizontal="center" vertical="center"/>
    </xf>
    <xf numFmtId="6" fontId="23" fillId="0" borderId="139" xfId="42" applyFont="1" applyFill="1" applyBorder="1" applyAlignment="1">
      <alignment horizontal="center" vertical="center"/>
    </xf>
    <xf numFmtId="0" fontId="23" fillId="0" borderId="157" xfId="0" applyFont="1" applyBorder="1" applyAlignment="1">
      <alignment horizontal="center" vertical="center"/>
    </xf>
    <xf numFmtId="0" fontId="23" fillId="0" borderId="158" xfId="0" applyFont="1" applyBorder="1" applyAlignment="1">
      <alignment horizontal="center" vertical="center"/>
    </xf>
    <xf numFmtId="6" fontId="23" fillId="0" borderId="158" xfId="42" applyFont="1" applyFill="1" applyBorder="1" applyAlignment="1">
      <alignment horizontal="center" vertical="center"/>
    </xf>
    <xf numFmtId="6" fontId="23" fillId="0" borderId="159" xfId="42" applyFont="1" applyFill="1" applyBorder="1" applyAlignment="1">
      <alignment horizontal="center" vertical="center"/>
    </xf>
    <xf numFmtId="0" fontId="23" fillId="0" borderId="119" xfId="0" applyFont="1" applyBorder="1" applyAlignment="1">
      <alignment horizontal="center" vertical="center" textRotation="255" shrinkToFit="1"/>
    </xf>
    <xf numFmtId="0" fontId="23" fillId="0" borderId="120" xfId="0" applyFont="1" applyBorder="1" applyAlignment="1">
      <alignment horizontal="center" vertical="center" textRotation="255" shrinkToFit="1"/>
    </xf>
    <xf numFmtId="0" fontId="23" fillId="0" borderId="121" xfId="0" applyFont="1" applyBorder="1" applyAlignment="1">
      <alignment horizontal="center" vertical="center" textRotation="255" shrinkToFit="1"/>
    </xf>
    <xf numFmtId="6" fontId="23" fillId="0" borderId="133" xfId="42" applyFont="1" applyFill="1" applyBorder="1" applyAlignment="1">
      <alignment horizontal="center" vertical="center"/>
    </xf>
    <xf numFmtId="6" fontId="23" fillId="0" borderId="140" xfId="42" applyFont="1" applyFill="1" applyBorder="1" applyAlignment="1">
      <alignment horizontal="center" vertical="center"/>
    </xf>
    <xf numFmtId="176" fontId="23" fillId="0" borderId="57" xfId="0" applyNumberFormat="1" applyFont="1" applyBorder="1" applyAlignment="1">
      <alignment horizontal="center" vertical="center" shrinkToFit="1"/>
    </xf>
    <xf numFmtId="0" fontId="23" fillId="0" borderId="132" xfId="0" applyFont="1" applyBorder="1" applyAlignment="1">
      <alignment horizontal="center" vertical="center"/>
    </xf>
    <xf numFmtId="0" fontId="23" fillId="0" borderId="133" xfId="0" applyFont="1" applyBorder="1" applyAlignment="1">
      <alignment horizontal="center" vertical="center"/>
    </xf>
    <xf numFmtId="176" fontId="23" fillId="0" borderId="0" xfId="0" applyNumberFormat="1" applyFont="1" applyAlignment="1">
      <alignment horizontal="center" vertical="center" shrinkToFit="1"/>
    </xf>
    <xf numFmtId="176" fontId="23" fillId="0" borderId="0" xfId="0" applyNumberFormat="1" applyFont="1" applyAlignment="1" applyProtection="1">
      <alignment horizontal="center" vertical="center" shrinkToFit="1"/>
      <protection locked="0"/>
    </xf>
    <xf numFmtId="0" fontId="23" fillId="0" borderId="130" xfId="0" applyFont="1" applyBorder="1" applyAlignment="1">
      <alignment horizontal="center" vertical="center"/>
    </xf>
    <xf numFmtId="0" fontId="23" fillId="0" borderId="131" xfId="0" applyFont="1" applyBorder="1" applyAlignment="1">
      <alignment horizontal="center" vertical="center"/>
    </xf>
    <xf numFmtId="0" fontId="23" fillId="0" borderId="0" xfId="0" applyFont="1" applyAlignment="1">
      <alignment horizontal="left" vertical="center" wrapText="1"/>
    </xf>
    <xf numFmtId="0" fontId="30" fillId="0" borderId="15" xfId="0" applyFont="1" applyBorder="1" applyAlignment="1">
      <alignment vertical="center" shrinkToFit="1"/>
    </xf>
    <xf numFmtId="0" fontId="30" fillId="0" borderId="58" xfId="0" applyFont="1" applyBorder="1" applyAlignment="1">
      <alignment vertical="center" shrinkToFit="1"/>
    </xf>
    <xf numFmtId="0" fontId="30" fillId="0" borderId="59" xfId="0" applyFont="1" applyBorder="1" applyAlignment="1">
      <alignment vertical="center" shrinkToFit="1"/>
    </xf>
    <xf numFmtId="176" fontId="29" fillId="0" borderId="58" xfId="33" applyNumberFormat="1" applyFont="1" applyFill="1" applyBorder="1" applyAlignment="1">
      <alignment horizontal="right" vertical="center" shrinkToFit="1"/>
    </xf>
    <xf numFmtId="176" fontId="29" fillId="0" borderId="60" xfId="33" applyNumberFormat="1" applyFont="1" applyFill="1" applyBorder="1" applyAlignment="1">
      <alignment horizontal="right" vertical="center" shrinkToFit="1"/>
    </xf>
    <xf numFmtId="176" fontId="25" fillId="0" borderId="70" xfId="0" applyNumberFormat="1" applyFont="1" applyBorder="1" applyAlignment="1">
      <alignment horizontal="left" vertical="center"/>
    </xf>
    <xf numFmtId="176" fontId="25" fillId="0" borderId="58" xfId="0" applyNumberFormat="1" applyFont="1" applyBorder="1" applyAlignment="1">
      <alignment horizontal="left" vertical="center"/>
    </xf>
    <xf numFmtId="176" fontId="25" fillId="0" borderId="59" xfId="0" applyNumberFormat="1" applyFont="1" applyBorder="1" applyAlignment="1">
      <alignment horizontal="left" vertical="center"/>
    </xf>
    <xf numFmtId="176" fontId="23" fillId="0" borderId="57" xfId="0" applyNumberFormat="1" applyFont="1" applyBorder="1" applyAlignment="1" applyProtection="1">
      <alignment horizontal="center" vertical="center" shrinkToFit="1"/>
      <protection locked="0"/>
    </xf>
    <xf numFmtId="176" fontId="23" fillId="0" borderId="17" xfId="0" applyNumberFormat="1" applyFont="1" applyBorder="1" applyAlignment="1">
      <alignment horizontal="center" vertical="center"/>
    </xf>
    <xf numFmtId="176" fontId="23" fillId="0" borderId="0" xfId="0" applyNumberFormat="1" applyFont="1" applyAlignment="1">
      <alignment horizontal="center" vertical="center"/>
    </xf>
    <xf numFmtId="176" fontId="23" fillId="0" borderId="21" xfId="0" applyNumberFormat="1" applyFont="1" applyBorder="1" applyAlignment="1">
      <alignment horizontal="center" vertical="center"/>
    </xf>
    <xf numFmtId="176" fontId="23" fillId="0" borderId="44" xfId="0" applyNumberFormat="1" applyFont="1" applyBorder="1" applyAlignment="1">
      <alignment horizontal="center" vertical="center"/>
    </xf>
    <xf numFmtId="176" fontId="23" fillId="0" borderId="16" xfId="0" applyNumberFormat="1" applyFont="1" applyBorder="1" applyAlignment="1">
      <alignment horizontal="center" vertical="center"/>
    </xf>
    <xf numFmtId="176" fontId="23" fillId="0" borderId="45" xfId="0" applyNumberFormat="1" applyFont="1" applyBorder="1" applyAlignment="1">
      <alignment horizontal="center" vertical="center"/>
    </xf>
    <xf numFmtId="0" fontId="23" fillId="0" borderId="39" xfId="0" applyFont="1" applyBorder="1" applyAlignment="1">
      <alignment horizontal="center" vertical="center" wrapText="1"/>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176" fontId="65" fillId="0" borderId="17" xfId="0" applyNumberFormat="1" applyFont="1" applyBorder="1" applyAlignment="1">
      <alignment horizontal="right" vertical="center" shrinkToFit="1"/>
    </xf>
    <xf numFmtId="176" fontId="65" fillId="0" borderId="0" xfId="0" applyNumberFormat="1" applyFont="1" applyAlignment="1">
      <alignment horizontal="right" vertical="center" shrinkToFit="1"/>
    </xf>
    <xf numFmtId="176" fontId="65" fillId="0" borderId="21" xfId="0" applyNumberFormat="1" applyFont="1" applyBorder="1" applyAlignment="1">
      <alignment horizontal="right" vertical="center" shrinkToFit="1"/>
    </xf>
    <xf numFmtId="176" fontId="29" fillId="0" borderId="16" xfId="0" applyNumberFormat="1" applyFont="1" applyBorder="1" applyAlignment="1">
      <alignment horizontal="center" vertical="center" shrinkToFit="1"/>
    </xf>
    <xf numFmtId="176" fontId="0" fillId="0" borderId="70"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59" xfId="0" applyNumberFormat="1" applyBorder="1" applyAlignment="1">
      <alignment horizontal="center" vertical="center"/>
    </xf>
    <xf numFmtId="176" fontId="28" fillId="0" borderId="16" xfId="0" applyNumberFormat="1" applyFont="1" applyBorder="1" applyAlignment="1">
      <alignment horizontal="center" vertical="center" shrinkToFit="1"/>
    </xf>
    <xf numFmtId="176" fontId="23" fillId="0" borderId="16" xfId="0" applyNumberFormat="1" applyFont="1" applyBorder="1" applyAlignment="1">
      <alignment horizontal="center" vertical="center" shrinkToFit="1"/>
    </xf>
    <xf numFmtId="176" fontId="23" fillId="0" borderId="92" xfId="0" quotePrefix="1" applyNumberFormat="1" applyFont="1" applyBorder="1" applyAlignment="1">
      <alignment horizontal="center" vertical="center"/>
    </xf>
    <xf numFmtId="176" fontId="23" fillId="0" borderId="16" xfId="0" quotePrefix="1" applyNumberFormat="1" applyFont="1" applyBorder="1" applyAlignment="1">
      <alignment horizontal="center" vertical="center"/>
    </xf>
    <xf numFmtId="176" fontId="23" fillId="0" borderId="25" xfId="0" applyNumberFormat="1" applyFont="1" applyBorder="1" applyAlignment="1">
      <alignment horizontal="left" vertical="center"/>
    </xf>
    <xf numFmtId="176" fontId="23" fillId="0" borderId="27" xfId="0" applyNumberFormat="1" applyFont="1" applyBorder="1" applyAlignment="1">
      <alignment horizontal="left" vertical="center"/>
    </xf>
    <xf numFmtId="176" fontId="23" fillId="0" borderId="90" xfId="0" applyNumberFormat="1" applyFont="1" applyBorder="1" applyAlignment="1">
      <alignment horizontal="left" vertical="center"/>
    </xf>
    <xf numFmtId="0" fontId="23" fillId="0" borderId="13" xfId="0" applyFont="1" applyBorder="1" applyAlignment="1">
      <alignment horizontal="distributed" vertical="center"/>
    </xf>
    <xf numFmtId="0" fontId="23" fillId="0" borderId="27" xfId="0" applyFont="1" applyBorder="1" applyAlignment="1">
      <alignment horizontal="distributed" vertical="center"/>
    </xf>
    <xf numFmtId="0" fontId="23" fillId="0" borderId="90" xfId="0" applyFont="1" applyBorder="1" applyAlignment="1">
      <alignment horizontal="distributed" vertical="center"/>
    </xf>
    <xf numFmtId="176" fontId="23" fillId="0" borderId="10" xfId="0" applyNumberFormat="1" applyFont="1" applyBorder="1" applyAlignment="1">
      <alignment horizontal="center" vertical="center" shrinkToFit="1"/>
    </xf>
    <xf numFmtId="176" fontId="65" fillId="0" borderId="39" xfId="0" applyNumberFormat="1" applyFont="1" applyBorder="1" applyAlignment="1">
      <alignment horizontal="right" vertical="center" shrinkToFit="1"/>
    </xf>
    <xf numFmtId="176" fontId="65" fillId="0" borderId="10" xfId="0" applyNumberFormat="1" applyFont="1" applyBorder="1" applyAlignment="1">
      <alignment horizontal="right" vertical="center" shrinkToFit="1"/>
    </xf>
    <xf numFmtId="176" fontId="65" fillId="0" borderId="40" xfId="0" applyNumberFormat="1" applyFont="1" applyBorder="1" applyAlignment="1">
      <alignment horizontal="right" vertical="center" shrinkToFit="1"/>
    </xf>
    <xf numFmtId="176" fontId="25" fillId="0" borderId="78" xfId="0" quotePrefix="1" applyNumberFormat="1" applyFont="1" applyBorder="1" applyAlignment="1">
      <alignment horizontal="center" vertical="center" textRotation="255"/>
    </xf>
    <xf numFmtId="176" fontId="25" fillId="0" borderId="20" xfId="0" applyNumberFormat="1" applyFont="1" applyBorder="1" applyAlignment="1">
      <alignment horizontal="center" vertical="center" textRotation="255"/>
    </xf>
    <xf numFmtId="176" fontId="25" fillId="0" borderId="31" xfId="0" applyNumberFormat="1" applyFont="1" applyBorder="1" applyAlignment="1">
      <alignment horizontal="center" vertical="center" textRotation="255"/>
    </xf>
    <xf numFmtId="0" fontId="23" fillId="0" borderId="14" xfId="0" applyFont="1" applyBorder="1" applyAlignment="1">
      <alignment horizontal="distributed" vertical="center"/>
    </xf>
    <xf numFmtId="0" fontId="23" fillId="0" borderId="11" xfId="0" applyFont="1" applyBorder="1" applyAlignment="1">
      <alignment horizontal="distributed" vertical="center"/>
    </xf>
    <xf numFmtId="0" fontId="23" fillId="0" borderId="46" xfId="0" applyFont="1" applyBorder="1" applyAlignment="1">
      <alignment horizontal="distributed" vertical="center"/>
    </xf>
    <xf numFmtId="0" fontId="23" fillId="0" borderId="25" xfId="0" applyFont="1" applyBorder="1" applyAlignment="1">
      <alignment horizontal="distributed" vertical="center"/>
    </xf>
    <xf numFmtId="0" fontId="23" fillId="0" borderId="26" xfId="0" applyFont="1" applyBorder="1" applyAlignment="1">
      <alignment horizontal="distributed" vertical="center"/>
    </xf>
    <xf numFmtId="176" fontId="23" fillId="0" borderId="70" xfId="0" applyNumberFormat="1" applyFont="1" applyBorder="1" applyAlignment="1">
      <alignment horizontal="center" vertical="center"/>
    </xf>
    <xf numFmtId="176" fontId="23" fillId="0" borderId="58" xfId="0" applyNumberFormat="1" applyFont="1" applyBorder="1" applyAlignment="1">
      <alignment horizontal="center" vertical="center"/>
    </xf>
    <xf numFmtId="176" fontId="23" fillId="0" borderId="59" xfId="0" applyNumberFormat="1" applyFont="1" applyBorder="1" applyAlignment="1">
      <alignment horizontal="center" vertical="center"/>
    </xf>
    <xf numFmtId="176" fontId="23" fillId="0" borderId="15" xfId="0" applyNumberFormat="1" applyFont="1" applyBorder="1" applyAlignment="1">
      <alignment horizontal="center" vertical="center"/>
    </xf>
    <xf numFmtId="176" fontId="23" fillId="0" borderId="60" xfId="0" applyNumberFormat="1" applyFont="1" applyBorder="1" applyAlignment="1">
      <alignment horizontal="center" vertical="center"/>
    </xf>
    <xf numFmtId="0" fontId="23" fillId="0" borderId="12" xfId="0" applyFont="1" applyBorder="1" applyAlignment="1">
      <alignment horizontal="distributed" vertical="center"/>
    </xf>
    <xf numFmtId="0" fontId="23" fillId="0" borderId="81" xfId="0" applyFont="1" applyBorder="1" applyAlignment="1">
      <alignment horizontal="distributed" vertical="center"/>
    </xf>
    <xf numFmtId="0" fontId="23" fillId="0" borderId="95" xfId="0" applyFont="1" applyBorder="1" applyAlignment="1">
      <alignment horizontal="distributed" vertical="center"/>
    </xf>
    <xf numFmtId="176" fontId="29" fillId="0" borderId="81" xfId="33" applyNumberFormat="1" applyFont="1" applyFill="1" applyBorder="1" applyAlignment="1">
      <alignment horizontal="right" vertical="center" shrinkToFit="1"/>
    </xf>
    <xf numFmtId="176" fontId="29" fillId="0" borderId="82" xfId="33" applyNumberFormat="1" applyFont="1" applyFill="1" applyBorder="1" applyAlignment="1">
      <alignment horizontal="right" vertical="center" shrinkToFit="1"/>
    </xf>
    <xf numFmtId="176" fontId="23" fillId="0" borderId="83" xfId="0" applyNumberFormat="1" applyFont="1" applyBorder="1" applyAlignment="1">
      <alignment horizontal="left" vertical="center"/>
    </xf>
    <xf numFmtId="176" fontId="23" fillId="0" borderId="81" xfId="0" applyNumberFormat="1" applyFont="1" applyBorder="1" applyAlignment="1">
      <alignment horizontal="left" vertical="center"/>
    </xf>
    <xf numFmtId="176" fontId="23" fillId="0" borderId="95" xfId="0" applyNumberFormat="1" applyFont="1" applyBorder="1" applyAlignment="1">
      <alignment horizontal="left" vertical="center"/>
    </xf>
    <xf numFmtId="0" fontId="22" fillId="0" borderId="0" xfId="0" applyFont="1" applyAlignment="1">
      <alignment vertical="center" shrinkToFit="1"/>
    </xf>
    <xf numFmtId="0" fontId="67" fillId="0" borderId="0" xfId="0" applyFont="1" applyAlignment="1">
      <alignment horizontal="center" vertical="center"/>
    </xf>
    <xf numFmtId="0" fontId="66" fillId="0" borderId="0" xfId="0" applyFont="1" applyAlignment="1">
      <alignment horizontal="center" vertical="center" wrapText="1"/>
    </xf>
    <xf numFmtId="176" fontId="29" fillId="0" borderId="0" xfId="33" applyNumberFormat="1" applyFont="1" applyFill="1" applyBorder="1" applyAlignment="1">
      <alignment horizontal="right" vertical="center" shrinkToFit="1"/>
    </xf>
    <xf numFmtId="176" fontId="29" fillId="0" borderId="21" xfId="33" applyNumberFormat="1" applyFont="1" applyFill="1" applyBorder="1" applyAlignment="1">
      <alignment horizontal="right" vertical="center" shrinkToFit="1"/>
    </xf>
    <xf numFmtId="0" fontId="23" fillId="0" borderId="160" xfId="0" applyFont="1" applyBorder="1" applyAlignment="1">
      <alignment horizontal="center" vertical="center"/>
    </xf>
    <xf numFmtId="0" fontId="23" fillId="0" borderId="138" xfId="0" applyFont="1" applyBorder="1" applyAlignment="1">
      <alignment horizontal="center" vertical="center"/>
    </xf>
    <xf numFmtId="0" fontId="23" fillId="26" borderId="25" xfId="0" applyFont="1" applyFill="1" applyBorder="1" applyAlignment="1">
      <alignment horizontal="center" vertical="center" shrinkToFit="1"/>
    </xf>
    <xf numFmtId="0" fontId="23" fillId="26" borderId="26" xfId="0" applyFont="1" applyFill="1" applyBorder="1" applyAlignment="1">
      <alignment horizontal="center" vertical="center" shrinkToFit="1"/>
    </xf>
    <xf numFmtId="176" fontId="23" fillId="0" borderId="10" xfId="0" applyNumberFormat="1" applyFont="1" applyBorder="1" applyAlignment="1" applyProtection="1">
      <alignment horizontal="center" vertical="center" shrinkToFit="1"/>
      <protection locked="0"/>
    </xf>
    <xf numFmtId="0" fontId="23" fillId="0" borderId="89" xfId="0" applyFont="1" applyBorder="1" applyAlignment="1">
      <alignment horizontal="left" vertical="center"/>
    </xf>
    <xf numFmtId="0" fontId="23" fillId="0" borderId="11" xfId="0" applyFont="1" applyBorder="1" applyAlignment="1">
      <alignment horizontal="left" vertical="center"/>
    </xf>
    <xf numFmtId="0" fontId="23" fillId="0" borderId="46" xfId="0" applyFont="1" applyBorder="1" applyAlignment="1">
      <alignment horizontal="left" vertical="center"/>
    </xf>
    <xf numFmtId="0" fontId="23" fillId="0" borderId="134" xfId="0" applyFont="1" applyBorder="1" applyAlignment="1">
      <alignment horizontal="center" vertical="center"/>
    </xf>
    <xf numFmtId="0" fontId="23" fillId="0" borderId="135" xfId="0" applyFont="1" applyBorder="1" applyAlignment="1">
      <alignment horizontal="center" vertical="center"/>
    </xf>
    <xf numFmtId="0" fontId="23" fillId="0" borderId="136" xfId="0" applyFont="1" applyBorder="1" applyAlignment="1">
      <alignment horizontal="center" vertical="center"/>
    </xf>
    <xf numFmtId="6" fontId="23" fillId="0" borderId="131" xfId="42" applyFont="1" applyFill="1" applyBorder="1" applyAlignment="1">
      <alignment horizontal="center" vertical="center"/>
    </xf>
    <xf numFmtId="6" fontId="23" fillId="0" borderId="137" xfId="42" applyFont="1" applyFill="1" applyBorder="1" applyAlignment="1">
      <alignment horizontal="center" vertical="center"/>
    </xf>
    <xf numFmtId="0" fontId="57" fillId="0" borderId="141" xfId="0" applyFont="1" applyBorder="1" applyAlignment="1">
      <alignment vertical="center" wrapText="1"/>
    </xf>
    <xf numFmtId="0" fontId="57" fillId="0" borderId="142" xfId="0" applyFont="1" applyBorder="1" applyAlignment="1">
      <alignment vertical="center" wrapText="1"/>
    </xf>
    <xf numFmtId="0" fontId="57" fillId="0" borderId="143" xfId="0" applyFont="1" applyBorder="1" applyAlignment="1">
      <alignment vertical="center" wrapText="1"/>
    </xf>
    <xf numFmtId="0" fontId="57" fillId="0" borderId="144" xfId="0" applyFont="1" applyBorder="1" applyAlignment="1">
      <alignment vertical="center" wrapText="1"/>
    </xf>
    <xf numFmtId="0" fontId="57" fillId="0" borderId="0" xfId="0" applyFont="1" applyAlignment="1">
      <alignment vertical="center" wrapText="1"/>
    </xf>
    <xf numFmtId="0" fontId="57" fillId="0" borderId="145" xfId="0" applyFont="1" applyBorder="1" applyAlignment="1">
      <alignment vertical="center" wrapText="1"/>
    </xf>
    <xf numFmtId="0" fontId="57" fillId="0" borderId="146" xfId="0" applyFont="1" applyBorder="1" applyAlignment="1">
      <alignment vertical="center" wrapText="1"/>
    </xf>
    <xf numFmtId="0" fontId="57" fillId="0" borderId="147" xfId="0" applyFont="1" applyBorder="1" applyAlignment="1">
      <alignment vertical="center" wrapText="1"/>
    </xf>
    <xf numFmtId="0" fontId="57" fillId="0" borderId="148" xfId="0" applyFont="1" applyBorder="1" applyAlignment="1">
      <alignment vertical="center" wrapText="1"/>
    </xf>
    <xf numFmtId="0" fontId="23" fillId="0" borderId="25" xfId="0" applyFont="1" applyBorder="1" applyAlignment="1">
      <alignment vertical="center" shrinkToFit="1"/>
    </xf>
    <xf numFmtId="0" fontId="23" fillId="0" borderId="27" xfId="0" applyFont="1" applyBorder="1" applyAlignment="1">
      <alignment vertical="center" shrinkToFit="1"/>
    </xf>
    <xf numFmtId="0" fontId="23" fillId="0" borderId="26" xfId="0" applyFont="1" applyBorder="1" applyAlignment="1">
      <alignment vertical="center" shrinkToFit="1"/>
    </xf>
    <xf numFmtId="0" fontId="58" fillId="0" borderId="0" xfId="0" applyFont="1" applyAlignment="1">
      <alignment horizontal="right" vertical="center"/>
    </xf>
    <xf numFmtId="176" fontId="29" fillId="0" borderId="81" xfId="33" applyNumberFormat="1" applyFont="1" applyFill="1" applyBorder="1" applyAlignment="1" applyProtection="1">
      <alignment horizontal="right" vertical="center" shrinkToFit="1"/>
    </xf>
    <xf numFmtId="176" fontId="29" fillId="0" borderId="82" xfId="33" applyNumberFormat="1" applyFont="1" applyFill="1" applyBorder="1" applyAlignment="1" applyProtection="1">
      <alignment horizontal="right" vertical="center" shrinkToFit="1"/>
    </xf>
    <xf numFmtId="0" fontId="23" fillId="0" borderId="40" xfId="0" applyFont="1" applyBorder="1" applyAlignment="1">
      <alignment horizontal="center" vertical="center"/>
    </xf>
    <xf numFmtId="0" fontId="23" fillId="0" borderId="21" xfId="0" applyFont="1" applyBorder="1" applyAlignment="1">
      <alignment horizontal="center" vertical="center"/>
    </xf>
    <xf numFmtId="0" fontId="23" fillId="0" borderId="45" xfId="0" applyFont="1" applyBorder="1" applyAlignment="1">
      <alignment horizontal="center" vertical="center"/>
    </xf>
    <xf numFmtId="0" fontId="23" fillId="0" borderId="20" xfId="0" applyFont="1" applyBorder="1" applyAlignment="1">
      <alignment horizontal="center" vertical="center"/>
    </xf>
    <xf numFmtId="0" fontId="23" fillId="0" borderId="92" xfId="0" applyFont="1" applyBorder="1" applyAlignment="1">
      <alignment horizontal="center" vertical="center"/>
    </xf>
    <xf numFmtId="176" fontId="29" fillId="0" borderId="58" xfId="33" applyNumberFormat="1" applyFont="1" applyFill="1" applyBorder="1" applyAlignment="1" applyProtection="1">
      <alignment horizontal="right" vertical="center" shrinkToFit="1"/>
    </xf>
    <xf numFmtId="176" fontId="29" fillId="0" borderId="60" xfId="33" applyNumberFormat="1" applyFont="1" applyFill="1" applyBorder="1" applyAlignment="1" applyProtection="1">
      <alignment horizontal="right" vertical="center" shrinkToFit="1"/>
    </xf>
    <xf numFmtId="176" fontId="23" fillId="0" borderId="48" xfId="0" applyNumberFormat="1" applyFont="1" applyBorder="1" applyAlignment="1">
      <alignment horizontal="center" vertical="center" shrinkToFit="1"/>
    </xf>
    <xf numFmtId="176" fontId="23" fillId="28" borderId="42" xfId="0" applyNumberFormat="1" applyFont="1" applyFill="1" applyBorder="1" applyAlignment="1" applyProtection="1">
      <alignment vertical="center" shrinkToFit="1"/>
      <protection locked="0"/>
    </xf>
    <xf numFmtId="176" fontId="23" fillId="28" borderId="48" xfId="0" applyNumberFormat="1" applyFont="1" applyFill="1" applyBorder="1" applyAlignment="1" applyProtection="1">
      <alignment vertical="center" shrinkToFit="1"/>
      <protection locked="0"/>
    </xf>
    <xf numFmtId="176" fontId="23" fillId="28" borderId="51" xfId="0" applyNumberFormat="1" applyFont="1" applyFill="1" applyBorder="1" applyAlignment="1" applyProtection="1">
      <alignment vertical="center" shrinkToFit="1"/>
      <protection locked="0"/>
    </xf>
    <xf numFmtId="176" fontId="23" fillId="27" borderId="42" xfId="0" applyNumberFormat="1" applyFont="1" applyFill="1" applyBorder="1" applyAlignment="1" applyProtection="1">
      <alignment vertical="center" shrinkToFit="1"/>
      <protection locked="0"/>
    </xf>
    <xf numFmtId="176" fontId="23" fillId="27" borderId="48" xfId="0" applyNumberFormat="1" applyFont="1" applyFill="1" applyBorder="1" applyAlignment="1" applyProtection="1">
      <alignment vertical="center" shrinkToFit="1"/>
      <protection locked="0"/>
    </xf>
    <xf numFmtId="176" fontId="23" fillId="27" borderId="96" xfId="0" applyNumberFormat="1" applyFont="1" applyFill="1" applyBorder="1" applyAlignment="1" applyProtection="1">
      <alignment vertical="center" shrinkToFit="1"/>
      <protection locked="0"/>
    </xf>
    <xf numFmtId="176" fontId="23" fillId="0" borderId="47" xfId="0" applyNumberFormat="1" applyFont="1" applyBorder="1" applyAlignment="1">
      <alignment horizontal="center" vertical="center" shrinkToFit="1"/>
    </xf>
    <xf numFmtId="176" fontId="25" fillId="0" borderId="89" xfId="0" quotePrefix="1" applyNumberFormat="1" applyFont="1" applyBorder="1" applyAlignment="1">
      <alignment horizontal="center" vertical="center"/>
    </xf>
    <xf numFmtId="176" fontId="25" fillId="0" borderId="11" xfId="0" quotePrefix="1" applyNumberFormat="1" applyFont="1" applyBorder="1" applyAlignment="1">
      <alignment horizontal="center" vertical="center"/>
    </xf>
    <xf numFmtId="6" fontId="23" fillId="29" borderId="51" xfId="42" applyFont="1" applyFill="1" applyBorder="1" applyAlignment="1" applyProtection="1">
      <alignment vertical="center" shrinkToFit="1"/>
      <protection locked="0"/>
    </xf>
    <xf numFmtId="6" fontId="23" fillId="29" borderId="97" xfId="42" applyFont="1" applyFill="1" applyBorder="1" applyAlignment="1" applyProtection="1">
      <alignment vertical="center" shrinkToFit="1"/>
      <protection locked="0"/>
    </xf>
    <xf numFmtId="6" fontId="23" fillId="29" borderId="98" xfId="42" applyFont="1" applyFill="1" applyBorder="1" applyAlignment="1" applyProtection="1">
      <alignment vertical="center" shrinkToFit="1"/>
      <protection locked="0"/>
    </xf>
    <xf numFmtId="6" fontId="23" fillId="29" borderId="99" xfId="42" applyFont="1" applyFill="1" applyBorder="1" applyAlignment="1" applyProtection="1">
      <alignment vertical="center" shrinkToFit="1"/>
      <protection locked="0"/>
    </xf>
    <xf numFmtId="176" fontId="23" fillId="0" borderId="97" xfId="0" applyNumberFormat="1" applyFont="1" applyBorder="1" applyAlignment="1">
      <alignment horizontal="center" vertical="center" shrinkToFit="1"/>
    </xf>
    <xf numFmtId="176" fontId="23" fillId="0" borderId="42" xfId="0" applyNumberFormat="1" applyFont="1" applyBorder="1" applyAlignment="1">
      <alignment horizontal="center" vertical="center" shrinkToFit="1"/>
    </xf>
    <xf numFmtId="176" fontId="23" fillId="0" borderId="97" xfId="0" quotePrefix="1" applyNumberFormat="1" applyFont="1" applyBorder="1" applyAlignment="1">
      <alignment vertical="center" shrinkToFit="1"/>
    </xf>
    <xf numFmtId="176" fontId="23" fillId="0" borderId="42" xfId="0" quotePrefix="1" applyNumberFormat="1" applyFont="1" applyBorder="1" applyAlignment="1">
      <alignment vertical="center" shrinkToFit="1"/>
    </xf>
    <xf numFmtId="38" fontId="29" fillId="0" borderId="11" xfId="33" applyFont="1" applyFill="1" applyBorder="1" applyAlignment="1" applyProtection="1">
      <alignment horizontal="right" vertical="center" shrinkToFit="1"/>
    </xf>
    <xf numFmtId="6" fontId="23" fillId="0" borderId="48" xfId="42" applyFont="1" applyFill="1" applyBorder="1" applyAlignment="1" applyProtection="1">
      <alignment vertical="center" shrinkToFit="1"/>
    </xf>
    <xf numFmtId="6" fontId="23" fillId="0" borderId="96" xfId="42" applyFont="1" applyFill="1" applyBorder="1" applyAlignment="1" applyProtection="1">
      <alignment vertical="center" shrinkToFit="1"/>
    </xf>
    <xf numFmtId="176" fontId="29" fillId="0" borderId="0" xfId="33" applyNumberFormat="1" applyFont="1" applyFill="1" applyBorder="1" applyAlignment="1" applyProtection="1">
      <alignment horizontal="right" vertical="center" shrinkToFit="1"/>
    </xf>
    <xf numFmtId="176" fontId="29" fillId="0" borderId="21" xfId="33" applyNumberFormat="1" applyFont="1" applyFill="1" applyBorder="1" applyAlignment="1" applyProtection="1">
      <alignment horizontal="right" vertical="center" shrinkToFit="1"/>
    </xf>
    <xf numFmtId="176" fontId="23" fillId="0" borderId="23" xfId="0" applyNumberFormat="1" applyFont="1" applyBorder="1" applyAlignment="1">
      <alignment horizontal="center" vertical="center" shrinkToFit="1"/>
    </xf>
    <xf numFmtId="6" fontId="23" fillId="0" borderId="100" xfId="42" applyFont="1" applyFill="1" applyBorder="1" applyAlignment="1" applyProtection="1">
      <alignment vertical="center" shrinkToFit="1"/>
    </xf>
    <xf numFmtId="6" fontId="23" fillId="0" borderId="101" xfId="42" applyFont="1" applyFill="1" applyBorder="1" applyAlignment="1" applyProtection="1">
      <alignment vertical="center" shrinkToFit="1"/>
    </xf>
    <xf numFmtId="176" fontId="23" fillId="0" borderId="97" xfId="0" quotePrefix="1" applyNumberFormat="1" applyFont="1" applyBorder="1" applyAlignment="1">
      <alignment horizontal="center" vertical="center" shrinkToFit="1"/>
    </xf>
    <xf numFmtId="176" fontId="23" fillId="0" borderId="42" xfId="0" quotePrefix="1" applyNumberFormat="1" applyFont="1" applyBorder="1" applyAlignment="1">
      <alignment horizontal="center" vertical="center" shrinkToFit="1"/>
    </xf>
    <xf numFmtId="176" fontId="23" fillId="0" borderId="99" xfId="0" applyNumberFormat="1" applyFont="1" applyBorder="1" applyAlignment="1">
      <alignment horizontal="center" vertical="center" shrinkToFit="1"/>
    </xf>
    <xf numFmtId="176" fontId="23" fillId="0" borderId="102" xfId="0" applyNumberFormat="1" applyFont="1" applyBorder="1" applyAlignment="1">
      <alignment horizontal="center" vertical="center" shrinkToFit="1"/>
    </xf>
    <xf numFmtId="176" fontId="23" fillId="0" borderId="99" xfId="0" quotePrefix="1" applyNumberFormat="1" applyFont="1" applyBorder="1" applyAlignment="1">
      <alignment vertical="center" shrinkToFit="1"/>
    </xf>
    <xf numFmtId="176" fontId="23" fillId="0" borderId="102" xfId="0" quotePrefix="1" applyNumberFormat="1" applyFont="1" applyBorder="1" applyAlignment="1">
      <alignment vertical="center" shrinkToFit="1"/>
    </xf>
    <xf numFmtId="176" fontId="23" fillId="0" borderId="99" xfId="0" quotePrefix="1" applyNumberFormat="1" applyFont="1" applyBorder="1" applyAlignment="1">
      <alignment horizontal="center" vertical="center" shrinkToFit="1"/>
    </xf>
    <xf numFmtId="176" fontId="23" fillId="0" borderId="102" xfId="0" quotePrefix="1" applyNumberFormat="1" applyFont="1" applyBorder="1" applyAlignment="1">
      <alignment horizontal="center" vertical="center" shrinkToFit="1"/>
    </xf>
    <xf numFmtId="0" fontId="23" fillId="0" borderId="78"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31" xfId="0" applyFont="1" applyBorder="1" applyAlignment="1">
      <alignment horizontal="center" vertical="center" textRotation="255"/>
    </xf>
    <xf numFmtId="176" fontId="23" fillId="28" borderId="110" xfId="0" applyNumberFormat="1" applyFont="1" applyFill="1" applyBorder="1" applyAlignment="1">
      <alignment horizontal="center" vertical="center" shrinkToFit="1"/>
    </xf>
    <xf numFmtId="176" fontId="23" fillId="28" borderId="111" xfId="0" applyNumberFormat="1" applyFont="1" applyFill="1" applyBorder="1" applyAlignment="1">
      <alignment horizontal="center" vertical="center" shrinkToFit="1"/>
    </xf>
    <xf numFmtId="176" fontId="23" fillId="28" borderId="112" xfId="0" applyNumberFormat="1" applyFont="1" applyFill="1" applyBorder="1" applyAlignment="1">
      <alignment horizontal="center" vertical="center" shrinkToFit="1"/>
    </xf>
    <xf numFmtId="176" fontId="23" fillId="27" borderId="110" xfId="0" applyNumberFormat="1" applyFont="1" applyFill="1" applyBorder="1" applyAlignment="1">
      <alignment horizontal="center" vertical="center" shrinkToFit="1"/>
    </xf>
    <xf numFmtId="176" fontId="23" fillId="27" borderId="111" xfId="0" applyNumberFormat="1" applyFont="1" applyFill="1" applyBorder="1" applyAlignment="1">
      <alignment horizontal="center" vertical="center" shrinkToFit="1"/>
    </xf>
    <xf numFmtId="176" fontId="23" fillId="27" borderId="113" xfId="0" applyNumberFormat="1" applyFont="1" applyFill="1" applyBorder="1" applyAlignment="1">
      <alignment horizontal="center" vertical="center" shrinkToFit="1"/>
    </xf>
    <xf numFmtId="178" fontId="23" fillId="0" borderId="18" xfId="0" applyNumberFormat="1" applyFont="1" applyBorder="1" applyAlignment="1">
      <alignment horizontal="center" vertical="center" shrinkToFit="1"/>
    </xf>
    <xf numFmtId="178" fontId="23" fillId="0" borderId="22" xfId="0" applyNumberFormat="1" applyFont="1" applyBorder="1" applyAlignment="1">
      <alignment horizontal="center" vertical="center" shrinkToFit="1"/>
    </xf>
    <xf numFmtId="178" fontId="23" fillId="0" borderId="114" xfId="0" applyNumberFormat="1" applyFont="1" applyBorder="1" applyAlignment="1">
      <alignment horizontal="center" vertical="center" shrinkToFit="1"/>
    </xf>
    <xf numFmtId="178" fontId="23" fillId="0" borderId="48" xfId="0" applyNumberFormat="1" applyFont="1" applyBorder="1" applyAlignment="1">
      <alignment horizontal="center" vertical="center" shrinkToFit="1"/>
    </xf>
    <xf numFmtId="176" fontId="23" fillId="0" borderId="103" xfId="0" applyNumberFormat="1" applyFont="1" applyBorder="1" applyAlignment="1">
      <alignment horizontal="center" vertical="center" shrinkToFit="1"/>
    </xf>
    <xf numFmtId="178" fontId="23" fillId="0" borderId="104" xfId="0" applyNumberFormat="1" applyFont="1" applyBorder="1" applyAlignment="1">
      <alignment horizontal="center" vertical="center" shrinkToFit="1"/>
    </xf>
    <xf numFmtId="178" fontId="23" fillId="0" borderId="100" xfId="0" applyNumberFormat="1" applyFont="1" applyBorder="1" applyAlignment="1">
      <alignment horizontal="center" vertical="center" shrinkToFit="1"/>
    </xf>
    <xf numFmtId="176" fontId="23" fillId="0" borderId="105" xfId="0" applyNumberFormat="1" applyFont="1" applyBorder="1" applyAlignment="1">
      <alignment horizontal="center" vertical="center" shrinkToFit="1"/>
    </xf>
    <xf numFmtId="176" fontId="23" fillId="0" borderId="106" xfId="0" applyNumberFormat="1" applyFont="1" applyBorder="1" applyAlignment="1">
      <alignment horizontal="center" vertical="center" shrinkToFit="1"/>
    </xf>
    <xf numFmtId="176" fontId="23" fillId="0" borderId="105" xfId="0" quotePrefix="1" applyNumberFormat="1" applyFont="1" applyBorder="1" applyAlignment="1">
      <alignment vertical="center" shrinkToFit="1"/>
    </xf>
    <xf numFmtId="176" fontId="23" fillId="0" borderId="106" xfId="0" quotePrefix="1" applyNumberFormat="1" applyFont="1" applyBorder="1" applyAlignment="1">
      <alignment vertical="center" shrinkToFit="1"/>
    </xf>
    <xf numFmtId="176" fontId="23" fillId="0" borderId="105" xfId="0" quotePrefix="1" applyNumberFormat="1" applyFont="1" applyBorder="1" applyAlignment="1">
      <alignment horizontal="center" vertical="center" shrinkToFit="1"/>
    </xf>
    <xf numFmtId="176" fontId="23" fillId="0" borderId="106" xfId="0" quotePrefix="1" applyNumberFormat="1" applyFont="1" applyBorder="1" applyAlignment="1">
      <alignment horizontal="center" vertical="center" shrinkToFit="1"/>
    </xf>
    <xf numFmtId="6" fontId="23" fillId="0" borderId="22" xfId="42" applyFont="1" applyFill="1" applyBorder="1" applyAlignment="1" applyProtection="1">
      <alignment vertical="center" shrinkToFit="1"/>
    </xf>
    <xf numFmtId="6" fontId="23" fillId="0" borderId="107" xfId="42" applyFont="1" applyFill="1" applyBorder="1" applyAlignment="1" applyProtection="1">
      <alignment vertical="center" shrinkToFit="1"/>
    </xf>
    <xf numFmtId="6" fontId="23" fillId="29" borderId="108" xfId="42" applyFont="1" applyFill="1" applyBorder="1" applyAlignment="1" applyProtection="1">
      <alignment vertical="center" shrinkToFit="1"/>
      <protection locked="0"/>
    </xf>
    <xf numFmtId="6" fontId="23" fillId="29" borderId="109" xfId="42" applyFont="1" applyFill="1" applyBorder="1" applyAlignment="1" applyProtection="1">
      <alignment vertical="center" shrinkToFit="1"/>
      <protection locked="0"/>
    </xf>
    <xf numFmtId="176" fontId="23" fillId="0" borderId="70" xfId="0" applyNumberFormat="1" applyFont="1" applyBorder="1" applyAlignment="1">
      <alignment vertical="center"/>
    </xf>
    <xf numFmtId="176" fontId="23" fillId="0" borderId="58" xfId="0" applyNumberFormat="1" applyFont="1" applyBorder="1" applyAlignment="1">
      <alignment vertical="center"/>
    </xf>
    <xf numFmtId="176" fontId="23" fillId="0" borderId="59" xfId="0" applyNumberFormat="1" applyFont="1" applyBorder="1" applyAlignment="1">
      <alignment vertical="center"/>
    </xf>
    <xf numFmtId="176" fontId="23" fillId="28" borderId="42" xfId="0" applyNumberFormat="1" applyFont="1" applyFill="1" applyBorder="1" applyAlignment="1" applyProtection="1">
      <alignment horizontal="right" vertical="center" shrinkToFit="1"/>
      <protection locked="0"/>
    </xf>
    <xf numFmtId="176" fontId="23" fillId="28" borderId="48" xfId="0" applyNumberFormat="1" applyFont="1" applyFill="1" applyBorder="1" applyAlignment="1" applyProtection="1">
      <alignment horizontal="right" vertical="center" shrinkToFit="1"/>
      <protection locked="0"/>
    </xf>
    <xf numFmtId="176" fontId="23" fillId="28" borderId="51" xfId="0" applyNumberFormat="1" applyFont="1" applyFill="1" applyBorder="1" applyAlignment="1" applyProtection="1">
      <alignment horizontal="right" vertical="center" shrinkToFit="1"/>
      <protection locked="0"/>
    </xf>
    <xf numFmtId="0" fontId="23" fillId="0" borderId="12" xfId="0" applyFont="1" applyBorder="1" applyAlignment="1">
      <alignment horizontal="center" vertical="center"/>
    </xf>
    <xf numFmtId="0" fontId="23" fillId="0" borderId="81" xfId="0" applyFont="1" applyBorder="1" applyAlignment="1">
      <alignment horizontal="center" vertical="center"/>
    </xf>
    <xf numFmtId="0" fontId="23" fillId="0" borderId="95" xfId="0" applyFont="1" applyBorder="1" applyAlignment="1">
      <alignment horizontal="center" vertical="center"/>
    </xf>
    <xf numFmtId="0" fontId="23" fillId="0" borderId="13" xfId="0" applyFont="1" applyBorder="1" applyAlignment="1">
      <alignment horizontal="center" vertical="center"/>
    </xf>
    <xf numFmtId="0" fontId="23" fillId="0" borderId="90" xfId="0" applyFont="1" applyBorder="1" applyAlignment="1">
      <alignment horizontal="center" vertical="center"/>
    </xf>
    <xf numFmtId="176" fontId="23" fillId="0" borderId="110" xfId="0" applyNumberFormat="1" applyFont="1" applyBorder="1" applyAlignment="1">
      <alignment horizontal="center" vertical="center" shrinkToFit="1"/>
    </xf>
    <xf numFmtId="176" fontId="23" fillId="0" borderId="111" xfId="0" applyNumberFormat="1" applyFont="1" applyBorder="1" applyAlignment="1">
      <alignment horizontal="center" vertical="center" shrinkToFit="1"/>
    </xf>
    <xf numFmtId="176" fontId="23" fillId="0" borderId="113" xfId="0" applyNumberFormat="1" applyFont="1" applyBorder="1" applyAlignment="1">
      <alignment horizontal="center" vertical="center" shrinkToFit="1"/>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46" xfId="0" applyFont="1" applyBorder="1" applyAlignment="1">
      <alignment horizontal="center" vertical="center"/>
    </xf>
    <xf numFmtId="176" fontId="25" fillId="0" borderId="70" xfId="0" applyNumberFormat="1" applyFont="1" applyBorder="1" applyAlignment="1">
      <alignment horizontal="center" vertical="center"/>
    </xf>
    <xf numFmtId="176" fontId="25" fillId="0" borderId="58" xfId="0" applyNumberFormat="1" applyFont="1" applyBorder="1" applyAlignment="1">
      <alignment horizontal="center" vertical="center"/>
    </xf>
    <xf numFmtId="176" fontId="25" fillId="0" borderId="59" xfId="0" applyNumberFormat="1" applyFont="1" applyBorder="1" applyAlignment="1">
      <alignment horizontal="center" vertical="center"/>
    </xf>
    <xf numFmtId="176" fontId="23" fillId="0" borderId="51" xfId="0" applyNumberFormat="1" applyFont="1" applyBorder="1" applyAlignment="1">
      <alignment horizontal="center" vertical="center" shrinkToFit="1"/>
    </xf>
    <xf numFmtId="176" fontId="29" fillId="0" borderId="0" xfId="33" applyNumberFormat="1" applyFont="1" applyFill="1" applyBorder="1" applyAlignment="1" applyProtection="1">
      <alignment vertical="center" shrinkToFit="1"/>
    </xf>
    <xf numFmtId="176" fontId="29" fillId="0" borderId="21" xfId="33" applyNumberFormat="1" applyFont="1" applyFill="1" applyBorder="1" applyAlignment="1" applyProtection="1">
      <alignment vertical="center" shrinkToFit="1"/>
    </xf>
    <xf numFmtId="0" fontId="23" fillId="0" borderId="42" xfId="0" applyFont="1" applyBorder="1" applyAlignment="1">
      <alignment horizontal="center" vertical="center"/>
    </xf>
    <xf numFmtId="0" fontId="23" fillId="0" borderId="51" xfId="0" applyFont="1" applyBorder="1" applyAlignment="1">
      <alignment horizontal="center" vertical="center"/>
    </xf>
    <xf numFmtId="178" fontId="23" fillId="0" borderId="114" xfId="0" applyNumberFormat="1" applyFont="1" applyBorder="1" applyAlignment="1" applyProtection="1">
      <alignment horizontal="center" vertical="center" shrinkToFit="1"/>
      <protection locked="0"/>
    </xf>
    <xf numFmtId="178" fontId="23" fillId="0" borderId="51" xfId="0" applyNumberFormat="1" applyFont="1" applyBorder="1" applyAlignment="1" applyProtection="1">
      <alignment horizontal="center" vertical="center" shrinkToFit="1"/>
      <protection locked="0"/>
    </xf>
    <xf numFmtId="178" fontId="23" fillId="0" borderId="115" xfId="0" applyNumberFormat="1" applyFont="1" applyBorder="1" applyAlignment="1">
      <alignment horizontal="center" vertical="center" shrinkToFit="1"/>
    </xf>
    <xf numFmtId="178" fontId="23" fillId="0" borderId="108" xfId="0" applyNumberFormat="1" applyFont="1" applyBorder="1" applyAlignment="1">
      <alignment horizontal="center" vertical="center" shrinkToFit="1"/>
    </xf>
    <xf numFmtId="176" fontId="23" fillId="0" borderId="116" xfId="0" applyNumberFormat="1" applyFont="1" applyBorder="1" applyAlignment="1">
      <alignment horizontal="center" vertical="center" shrinkToFit="1"/>
    </xf>
    <xf numFmtId="176" fontId="23" fillId="0" borderId="117" xfId="0" applyNumberFormat="1" applyFont="1" applyBorder="1" applyAlignment="1">
      <alignment horizontal="center" vertical="center" shrinkToFit="1"/>
    </xf>
    <xf numFmtId="0" fontId="23" fillId="0" borderId="116" xfId="0" applyFont="1" applyBorder="1" applyAlignment="1">
      <alignment horizontal="center" vertical="center" shrinkToFit="1"/>
    </xf>
    <xf numFmtId="0" fontId="23" fillId="0" borderId="117" xfId="0" applyFont="1" applyBorder="1" applyAlignment="1">
      <alignment horizontal="center" vertical="center" shrinkToFit="1"/>
    </xf>
    <xf numFmtId="6" fontId="23" fillId="0" borderId="117" xfId="42" applyFont="1" applyFill="1" applyBorder="1" applyAlignment="1" applyProtection="1">
      <alignment horizontal="right" vertical="center" shrinkToFit="1"/>
    </xf>
    <xf numFmtId="6" fontId="23" fillId="0" borderId="108" xfId="42" applyFont="1" applyFill="1" applyBorder="1" applyAlignment="1" applyProtection="1">
      <alignment horizontal="right" vertical="center" shrinkToFit="1"/>
    </xf>
    <xf numFmtId="176" fontId="23" fillId="0" borderId="116" xfId="0" quotePrefix="1" applyNumberFormat="1" applyFont="1" applyBorder="1" applyAlignment="1">
      <alignment horizontal="center" vertical="center" shrinkToFit="1"/>
    </xf>
    <xf numFmtId="176" fontId="23" fillId="0" borderId="117" xfId="0" quotePrefix="1" applyNumberFormat="1" applyFont="1" applyBorder="1" applyAlignment="1">
      <alignment horizontal="center" vertical="center" shrinkToFit="1"/>
    </xf>
    <xf numFmtId="6" fontId="23" fillId="0" borderId="48" xfId="42" applyFont="1" applyFill="1" applyBorder="1" applyAlignment="1" applyProtection="1">
      <alignment horizontal="right" vertical="center" shrinkToFit="1"/>
    </xf>
    <xf numFmtId="6" fontId="23" fillId="0" borderId="51" xfId="42" applyFont="1" applyFill="1" applyBorder="1" applyAlignment="1" applyProtection="1">
      <alignment horizontal="right" vertical="center" shrinkToFit="1"/>
    </xf>
    <xf numFmtId="176" fontId="23" fillId="0" borderId="48" xfId="0" quotePrefix="1" applyNumberFormat="1" applyFont="1" applyBorder="1" applyAlignment="1">
      <alignment horizontal="center" vertical="center" shrinkToFit="1"/>
    </xf>
    <xf numFmtId="176" fontId="29" fillId="0" borderId="11" xfId="0" applyNumberFormat="1" applyFont="1" applyBorder="1" applyAlignment="1">
      <alignment horizontal="center" vertical="center" shrinkToFit="1"/>
    </xf>
    <xf numFmtId="176" fontId="29" fillId="0" borderId="46" xfId="0" applyNumberFormat="1" applyFont="1" applyBorder="1" applyAlignment="1">
      <alignment horizontal="center" vertical="center" shrinkToFit="1"/>
    </xf>
    <xf numFmtId="178" fontId="23" fillId="0" borderId="104" xfId="0" applyNumberFormat="1" applyFont="1" applyBorder="1" applyAlignment="1" applyProtection="1">
      <alignment horizontal="center" vertical="center" shrinkToFit="1"/>
      <protection locked="0"/>
    </xf>
    <xf numFmtId="178" fontId="23" fillId="0" borderId="98" xfId="0" applyNumberFormat="1" applyFont="1" applyBorder="1" applyAlignment="1" applyProtection="1">
      <alignment horizontal="center" vertical="center" shrinkToFit="1"/>
      <protection locked="0"/>
    </xf>
    <xf numFmtId="176" fontId="23" fillId="0" borderId="100" xfId="0" applyNumberFormat="1" applyFont="1" applyBorder="1" applyAlignment="1">
      <alignment horizontal="center" vertical="center" shrinkToFit="1"/>
    </xf>
    <xf numFmtId="176" fontId="23" fillId="0" borderId="100" xfId="0" quotePrefix="1" applyNumberFormat="1" applyFont="1" applyBorder="1" applyAlignment="1">
      <alignment horizontal="center" vertical="center" shrinkToFit="1"/>
    </xf>
    <xf numFmtId="0" fontId="68" fillId="0" borderId="149" xfId="0" applyFont="1" applyBorder="1" applyAlignment="1">
      <alignment vertical="center" wrapText="1"/>
    </xf>
    <xf numFmtId="0" fontId="68" fillId="0" borderId="150" xfId="0" applyFont="1" applyBorder="1" applyAlignment="1">
      <alignment vertical="center" wrapText="1"/>
    </xf>
    <xf numFmtId="0" fontId="68" fillId="0" borderId="151" xfId="0" applyFont="1" applyBorder="1" applyAlignment="1">
      <alignment vertical="center" wrapText="1"/>
    </xf>
    <xf numFmtId="0" fontId="68" fillId="0" borderId="152" xfId="0" applyFont="1" applyBorder="1" applyAlignment="1">
      <alignment vertical="center" wrapText="1"/>
    </xf>
    <xf numFmtId="0" fontId="68" fillId="0" borderId="0" xfId="0" applyFont="1" applyAlignment="1">
      <alignment vertical="center" wrapText="1"/>
    </xf>
    <xf numFmtId="0" fontId="68" fillId="0" borderId="153" xfId="0" applyFont="1" applyBorder="1" applyAlignment="1">
      <alignment vertical="center" wrapText="1"/>
    </xf>
    <xf numFmtId="0" fontId="68" fillId="0" borderId="154" xfId="0" applyFont="1" applyBorder="1" applyAlignment="1">
      <alignment vertical="center" wrapText="1"/>
    </xf>
    <xf numFmtId="0" fontId="68" fillId="0" borderId="155" xfId="0" applyFont="1" applyBorder="1" applyAlignment="1">
      <alignment vertical="center" wrapText="1"/>
    </xf>
    <xf numFmtId="0" fontId="68" fillId="0" borderId="156" xfId="0" applyFont="1" applyBorder="1" applyAlignment="1">
      <alignment vertical="center" wrapText="1"/>
    </xf>
    <xf numFmtId="176" fontId="23" fillId="0" borderId="112" xfId="0" applyNumberFormat="1" applyFont="1" applyBorder="1" applyAlignment="1">
      <alignment horizontal="center" vertical="center" shrinkToFit="1"/>
    </xf>
    <xf numFmtId="0" fontId="40" fillId="0" borderId="110" xfId="0" applyFont="1" applyBorder="1" applyAlignment="1">
      <alignment horizontal="center" vertical="center" wrapText="1"/>
    </xf>
    <xf numFmtId="0" fontId="40" fillId="0" borderId="112" xfId="0" applyFont="1" applyBorder="1" applyAlignment="1">
      <alignment horizontal="center" vertical="center" wrapText="1"/>
    </xf>
    <xf numFmtId="6" fontId="23" fillId="0" borderId="100" xfId="42" applyFont="1" applyFill="1" applyBorder="1" applyAlignment="1" applyProtection="1">
      <alignment horizontal="right" vertical="center" shrinkToFit="1"/>
    </xf>
    <xf numFmtId="6" fontId="23" fillId="0" borderId="98" xfId="42" applyFont="1" applyFill="1" applyBorder="1" applyAlignment="1" applyProtection="1">
      <alignment horizontal="right" vertical="center" shrinkToFit="1"/>
    </xf>
    <xf numFmtId="0" fontId="21" fillId="30" borderId="0" xfId="0" applyFont="1" applyFill="1" applyAlignment="1" applyProtection="1">
      <alignment horizontal="center" vertical="center" shrinkToFit="1"/>
      <protection locked="0"/>
    </xf>
    <xf numFmtId="0" fontId="21" fillId="30" borderId="0" xfId="0" applyFont="1" applyFill="1" applyAlignment="1" applyProtection="1">
      <alignment horizontal="left" vertical="center" shrinkToFit="1"/>
      <protection locked="0"/>
    </xf>
    <xf numFmtId="0" fontId="23" fillId="30" borderId="25" xfId="0" applyFont="1" applyFill="1" applyBorder="1" applyAlignment="1" applyProtection="1">
      <alignment horizontal="center" vertical="center" shrinkToFit="1"/>
      <protection locked="0"/>
    </xf>
    <xf numFmtId="0" fontId="23" fillId="30" borderId="27" xfId="0" applyFont="1" applyFill="1" applyBorder="1" applyAlignment="1" applyProtection="1">
      <alignment horizontal="center" vertical="center" shrinkToFit="1"/>
      <protection locked="0"/>
    </xf>
    <xf numFmtId="0" fontId="23" fillId="30" borderId="26" xfId="0" applyFont="1" applyFill="1" applyBorder="1" applyAlignment="1" applyProtection="1">
      <alignment horizontal="center" vertical="center" shrinkToFit="1"/>
      <protection locked="0"/>
    </xf>
    <xf numFmtId="0" fontId="23" fillId="30" borderId="86" xfId="0" applyFont="1" applyFill="1" applyBorder="1" applyAlignment="1" applyProtection="1">
      <alignment horizontal="center" vertical="center"/>
      <protection locked="0"/>
    </xf>
    <xf numFmtId="0" fontId="23" fillId="30" borderId="28" xfId="0" applyFont="1" applyFill="1" applyBorder="1" applyAlignment="1" applyProtection="1">
      <alignment horizontal="center" vertical="center"/>
      <protection locked="0"/>
    </xf>
    <xf numFmtId="0" fontId="23" fillId="30" borderId="61" xfId="0" applyFont="1" applyFill="1" applyBorder="1" applyAlignment="1" applyProtection="1">
      <alignment horizontal="center" vertical="center"/>
      <protection locked="0"/>
    </xf>
    <xf numFmtId="180" fontId="23" fillId="30" borderId="13" xfId="0" applyNumberFormat="1" applyFont="1" applyFill="1" applyBorder="1" applyAlignment="1" applyProtection="1">
      <alignment horizontal="right" vertical="center"/>
      <protection locked="0"/>
    </xf>
    <xf numFmtId="180" fontId="23" fillId="30" borderId="27" xfId="0" applyNumberFormat="1" applyFont="1" applyFill="1" applyBorder="1" applyAlignment="1" applyProtection="1">
      <alignment horizontal="right" vertical="center"/>
      <protection locked="0"/>
    </xf>
    <xf numFmtId="180" fontId="23" fillId="30" borderId="27" xfId="0" applyNumberFormat="1" applyFont="1" applyFill="1" applyBorder="1" applyAlignment="1" applyProtection="1">
      <alignment horizontal="left" vertical="center"/>
      <protection locked="0"/>
    </xf>
    <xf numFmtId="180" fontId="23" fillId="30" borderId="90" xfId="0" applyNumberFormat="1" applyFont="1" applyFill="1" applyBorder="1" applyAlignment="1" applyProtection="1">
      <alignment horizontal="left" vertical="center"/>
      <protection locked="0"/>
    </xf>
    <xf numFmtId="0" fontId="23" fillId="30" borderId="14" xfId="0" applyFont="1" applyFill="1" applyBorder="1" applyAlignment="1" applyProtection="1">
      <alignment horizontal="center" vertical="center"/>
      <protection locked="0"/>
    </xf>
    <xf numFmtId="0" fontId="23" fillId="30" borderId="11" xfId="0" applyFont="1" applyFill="1" applyBorder="1" applyAlignment="1" applyProtection="1">
      <alignment horizontal="center" vertical="center"/>
      <protection locked="0"/>
    </xf>
    <xf numFmtId="0" fontId="0" fillId="30" borderId="11" xfId="0" applyFill="1" applyBorder="1" applyAlignment="1" applyProtection="1">
      <alignment horizontal="center" vertical="center"/>
      <protection locked="0"/>
    </xf>
    <xf numFmtId="0" fontId="23" fillId="30" borderId="12" xfId="0" applyFont="1" applyFill="1" applyBorder="1" applyAlignment="1" applyProtection="1">
      <alignment horizontal="center" vertical="center" shrinkToFit="1"/>
      <protection locked="0"/>
    </xf>
    <xf numFmtId="0" fontId="23" fillId="30" borderId="81" xfId="0" applyFont="1" applyFill="1" applyBorder="1" applyAlignment="1" applyProtection="1">
      <alignment horizontal="center" vertical="center" shrinkToFit="1"/>
      <protection locked="0"/>
    </xf>
    <xf numFmtId="0" fontId="23" fillId="30" borderId="82" xfId="0" applyFont="1" applyFill="1" applyBorder="1" applyAlignment="1" applyProtection="1">
      <alignment horizontal="center" vertical="center" shrinkToFit="1"/>
      <protection locked="0"/>
    </xf>
    <xf numFmtId="0" fontId="23" fillId="30" borderId="83" xfId="0" applyFont="1" applyFill="1" applyBorder="1" applyAlignment="1" applyProtection="1">
      <alignment horizontal="center" vertical="center" shrinkToFit="1"/>
      <protection locked="0"/>
    </xf>
    <xf numFmtId="0" fontId="23" fillId="30" borderId="84" xfId="0" applyFont="1" applyFill="1" applyBorder="1" applyAlignment="1" applyProtection="1">
      <alignment horizontal="center" vertical="center" shrinkToFit="1"/>
      <protection locked="0"/>
    </xf>
    <xf numFmtId="0" fontId="23" fillId="30" borderId="85" xfId="0" applyFont="1" applyFill="1" applyBorder="1" applyAlignment="1" applyProtection="1">
      <alignment horizontal="center" vertical="center" shrinkToFit="1"/>
      <protection locked="0"/>
    </xf>
    <xf numFmtId="0" fontId="23" fillId="30" borderId="39" xfId="0" applyFont="1" applyFill="1" applyBorder="1" applyAlignment="1" applyProtection="1">
      <alignment horizontal="center" vertical="center" shrinkToFit="1"/>
      <protection locked="0"/>
    </xf>
    <xf numFmtId="0" fontId="23" fillId="30" borderId="10" xfId="0" applyFont="1" applyFill="1" applyBorder="1" applyAlignment="1" applyProtection="1">
      <alignment horizontal="center" vertical="center" shrinkToFit="1"/>
      <protection locked="0"/>
    </xf>
    <xf numFmtId="0" fontId="23" fillId="30" borderId="40" xfId="0" applyFont="1" applyFill="1" applyBorder="1" applyAlignment="1" applyProtection="1">
      <alignment horizontal="center" vertical="center" shrinkToFit="1"/>
      <protection locked="0"/>
    </xf>
    <xf numFmtId="0" fontId="23" fillId="30" borderId="79" xfId="0" applyFont="1" applyFill="1" applyBorder="1" applyAlignment="1" applyProtection="1">
      <alignment horizontal="center" vertical="center" shrinkToFit="1"/>
      <protection locked="0"/>
    </xf>
    <xf numFmtId="0" fontId="23" fillId="30" borderId="78" xfId="0" applyFont="1" applyFill="1" applyBorder="1" applyAlignment="1" applyProtection="1">
      <alignment horizontal="center" vertical="center" shrinkToFit="1"/>
      <protection locked="0"/>
    </xf>
    <xf numFmtId="0" fontId="23" fillId="30" borderId="80" xfId="0" applyFont="1" applyFill="1" applyBorder="1" applyAlignment="1" applyProtection="1">
      <alignment horizontal="center" vertical="center" shrinkToFit="1"/>
      <protection locked="0"/>
    </xf>
    <xf numFmtId="0" fontId="23" fillId="30" borderId="13" xfId="0" applyFont="1" applyFill="1" applyBorder="1" applyAlignment="1" applyProtection="1">
      <alignment horizontal="center" vertical="center" shrinkToFit="1"/>
      <protection locked="0"/>
    </xf>
    <xf numFmtId="0" fontId="23" fillId="30" borderId="31" xfId="0" applyFont="1" applyFill="1" applyBorder="1" applyAlignment="1" applyProtection="1">
      <alignment horizontal="center" vertical="center" shrinkToFit="1"/>
      <protection locked="0"/>
    </xf>
    <xf numFmtId="0" fontId="23" fillId="30" borderId="33" xfId="0" applyFont="1" applyFill="1" applyBorder="1" applyAlignment="1" applyProtection="1">
      <alignment horizontal="center" vertical="center" shrinkToFit="1"/>
      <protection locked="0"/>
    </xf>
    <xf numFmtId="0" fontId="23" fillId="30" borderId="32" xfId="0" applyFont="1" applyFill="1" applyBorder="1" applyAlignment="1" applyProtection="1">
      <alignment horizontal="center" vertical="center" shrinkToFit="1"/>
      <protection locked="0"/>
    </xf>
    <xf numFmtId="0" fontId="23" fillId="30" borderId="28" xfId="0" applyFont="1" applyFill="1" applyBorder="1" applyAlignment="1" applyProtection="1">
      <alignment horizontal="center" vertical="center" shrinkToFit="1"/>
      <protection locked="0"/>
    </xf>
    <xf numFmtId="0" fontId="23" fillId="30" borderId="61" xfId="0" applyFont="1" applyFill="1" applyBorder="1" applyAlignment="1" applyProtection="1">
      <alignment horizontal="center" vertical="center" shrinkToFit="1"/>
      <protection locked="0"/>
    </xf>
    <xf numFmtId="0" fontId="23" fillId="30" borderId="14" xfId="0" applyFont="1" applyFill="1" applyBorder="1" applyAlignment="1" applyProtection="1">
      <alignment horizontal="center" vertical="center" shrinkToFit="1"/>
      <protection locked="0"/>
    </xf>
    <xf numFmtId="0" fontId="23" fillId="30" borderId="11" xfId="0" applyFont="1" applyFill="1" applyBorder="1" applyAlignment="1" applyProtection="1">
      <alignment horizontal="center" vertical="center" shrinkToFit="1"/>
      <protection locked="0"/>
    </xf>
    <xf numFmtId="0" fontId="23" fillId="30" borderId="77" xfId="0" applyFont="1" applyFill="1" applyBorder="1" applyAlignment="1" applyProtection="1">
      <alignment horizontal="center" vertical="center" shrinkToFit="1"/>
      <protection locked="0"/>
    </xf>
    <xf numFmtId="0" fontId="23" fillId="30" borderId="67" xfId="0" applyFont="1" applyFill="1" applyBorder="1" applyAlignment="1" applyProtection="1">
      <alignment horizontal="center" vertical="center" shrinkToFit="1"/>
      <protection locked="0"/>
    </xf>
    <xf numFmtId="0" fontId="23" fillId="30" borderId="23" xfId="0" applyFont="1" applyFill="1" applyBorder="1" applyAlignment="1" applyProtection="1">
      <alignment horizontal="center" vertical="center" shrinkToFit="1"/>
      <protection locked="0"/>
    </xf>
    <xf numFmtId="0" fontId="23" fillId="30" borderId="62" xfId="0" applyFont="1" applyFill="1" applyBorder="1" applyAlignment="1" applyProtection="1">
      <alignment horizontal="center" vertical="center" shrinkToFit="1"/>
      <protection locked="0"/>
    </xf>
    <xf numFmtId="0" fontId="23" fillId="30" borderId="64" xfId="0" applyFont="1" applyFill="1" applyBorder="1" applyAlignment="1" applyProtection="1">
      <alignment horizontal="center" vertical="center"/>
      <protection locked="0"/>
    </xf>
    <xf numFmtId="181" fontId="23" fillId="30" borderId="65" xfId="0" applyNumberFormat="1" applyFont="1" applyFill="1" applyBorder="1" applyAlignment="1" applyProtection="1">
      <alignment horizontal="right" vertical="center" shrinkToFit="1"/>
      <protection locked="0"/>
    </xf>
    <xf numFmtId="181" fontId="23" fillId="30" borderId="58" xfId="0" applyNumberFormat="1" applyFont="1" applyFill="1" applyBorder="1" applyAlignment="1" applyProtection="1">
      <alignment horizontal="right" vertical="center" shrinkToFit="1"/>
      <protection locked="0"/>
    </xf>
    <xf numFmtId="181" fontId="23" fillId="30" borderId="66" xfId="0" applyNumberFormat="1" applyFont="1" applyFill="1" applyBorder="1" applyAlignment="1" applyProtection="1">
      <alignment horizontal="right" vertical="center" shrinkToFit="1"/>
      <protection locked="0"/>
    </xf>
    <xf numFmtId="177" fontId="30" fillId="30" borderId="64" xfId="0" applyNumberFormat="1" applyFont="1" applyFill="1" applyBorder="1" applyAlignment="1" applyProtection="1">
      <alignment horizontal="center" vertical="center" shrinkToFit="1"/>
      <protection locked="0"/>
    </xf>
    <xf numFmtId="0" fontId="23" fillId="30" borderId="39" xfId="0" applyFont="1" applyFill="1" applyBorder="1" applyAlignment="1" applyProtection="1">
      <alignment horizontal="center" vertical="center"/>
      <protection locked="0"/>
    </xf>
    <xf numFmtId="0" fontId="23" fillId="30" borderId="10" xfId="0" applyFont="1" applyFill="1" applyBorder="1" applyAlignment="1" applyProtection="1">
      <alignment horizontal="center" vertical="center"/>
      <protection locked="0"/>
    </xf>
    <xf numFmtId="0" fontId="23" fillId="30" borderId="40" xfId="0" applyFont="1" applyFill="1" applyBorder="1" applyAlignment="1" applyProtection="1">
      <alignment horizontal="center" vertical="center"/>
      <protection locked="0"/>
    </xf>
    <xf numFmtId="0" fontId="23" fillId="30" borderId="34" xfId="0" applyFont="1" applyFill="1" applyBorder="1" applyAlignment="1" applyProtection="1">
      <alignment horizontal="center" vertical="center" shrinkToFit="1"/>
      <protection locked="0"/>
    </xf>
    <xf numFmtId="0" fontId="23" fillId="30" borderId="68" xfId="0" applyFont="1" applyFill="1" applyBorder="1" applyAlignment="1" applyProtection="1">
      <alignment horizontal="left" vertical="center"/>
      <protection locked="0"/>
    </xf>
    <xf numFmtId="0" fontId="23" fillId="30" borderId="30" xfId="0" applyFont="1" applyFill="1" applyBorder="1" applyAlignment="1" applyProtection="1">
      <alignment horizontal="left" vertical="center"/>
      <protection locked="0"/>
    </xf>
    <xf numFmtId="0" fontId="23" fillId="30" borderId="69" xfId="0" applyFont="1" applyFill="1" applyBorder="1" applyAlignment="1" applyProtection="1">
      <alignment horizontal="left" vertical="center"/>
      <protection locked="0"/>
    </xf>
    <xf numFmtId="0" fontId="23" fillId="30" borderId="17" xfId="0" applyFont="1" applyFill="1" applyBorder="1" applyAlignment="1" applyProtection="1">
      <alignment horizontal="center" vertical="center"/>
      <protection locked="0"/>
    </xf>
    <xf numFmtId="0" fontId="23" fillId="30" borderId="0" xfId="0" applyFont="1" applyFill="1" applyAlignment="1" applyProtection="1">
      <alignment horizontal="center" vertical="center"/>
      <protection locked="0"/>
    </xf>
    <xf numFmtId="0" fontId="23" fillId="30" borderId="21" xfId="0" applyFont="1" applyFill="1" applyBorder="1" applyAlignment="1" applyProtection="1">
      <alignment horizontal="center" vertical="center"/>
      <protection locked="0"/>
    </xf>
    <xf numFmtId="0" fontId="23" fillId="30" borderId="20" xfId="0" applyFont="1" applyFill="1" applyBorder="1" applyAlignment="1" applyProtection="1">
      <alignment horizontal="center" vertical="center"/>
      <protection locked="0"/>
    </xf>
    <xf numFmtId="0" fontId="23" fillId="30" borderId="35" xfId="0" applyFont="1" applyFill="1" applyBorder="1" applyAlignment="1" applyProtection="1">
      <alignment horizontal="center" vertical="center"/>
      <protection locked="0"/>
    </xf>
    <xf numFmtId="0" fontId="23" fillId="30" borderId="17" xfId="0" applyFont="1" applyFill="1" applyBorder="1" applyAlignment="1" applyProtection="1">
      <alignment horizontal="center" vertical="center"/>
      <protection locked="0"/>
    </xf>
    <xf numFmtId="0" fontId="23" fillId="30" borderId="0" xfId="0" applyFont="1" applyFill="1" applyAlignment="1" applyProtection="1">
      <alignment horizontal="center" vertical="center"/>
      <protection locked="0"/>
    </xf>
    <xf numFmtId="0" fontId="23" fillId="30" borderId="21" xfId="0" applyFont="1" applyFill="1" applyBorder="1" applyAlignment="1" applyProtection="1">
      <alignment horizontal="center" vertical="center"/>
      <protection locked="0"/>
    </xf>
    <xf numFmtId="0" fontId="23" fillId="30" borderId="20" xfId="0" applyFont="1" applyFill="1" applyBorder="1" applyAlignment="1" applyProtection="1">
      <alignment horizontal="center" vertical="center"/>
      <protection locked="0"/>
    </xf>
    <xf numFmtId="0" fontId="23" fillId="30" borderId="35" xfId="0" applyFont="1" applyFill="1" applyBorder="1" applyAlignment="1" applyProtection="1">
      <alignment horizontal="center" vertical="center"/>
      <protection locked="0"/>
    </xf>
    <xf numFmtId="0" fontId="23" fillId="30" borderId="44" xfId="0" applyFont="1" applyFill="1" applyBorder="1" applyAlignment="1" applyProtection="1">
      <alignment horizontal="center" vertical="center"/>
      <protection locked="0"/>
    </xf>
    <xf numFmtId="0" fontId="23" fillId="30" borderId="16" xfId="0" applyFont="1" applyFill="1" applyBorder="1" applyAlignment="1" applyProtection="1">
      <alignment horizontal="center" vertical="center"/>
      <protection locked="0"/>
    </xf>
    <xf numFmtId="0" fontId="23" fillId="30" borderId="45" xfId="0" applyFont="1" applyFill="1" applyBorder="1" applyAlignment="1" applyProtection="1">
      <alignment horizontal="center" vertical="center"/>
      <protection locked="0"/>
    </xf>
    <xf numFmtId="0" fontId="23" fillId="30" borderId="92" xfId="0" applyFont="1" applyFill="1" applyBorder="1" applyAlignment="1" applyProtection="1">
      <alignment horizontal="center" vertical="center"/>
      <protection locked="0"/>
    </xf>
    <xf numFmtId="0" fontId="23" fillId="30" borderId="52" xfId="0" applyFont="1" applyFill="1" applyBorder="1" applyAlignment="1" applyProtection="1">
      <alignment horizontal="center" vertical="center"/>
      <protection locked="0"/>
    </xf>
    <xf numFmtId="0" fontId="23" fillId="30" borderId="74" xfId="0" applyFont="1" applyFill="1" applyBorder="1" applyAlignment="1" applyProtection="1">
      <alignment horizontal="left" vertical="center"/>
      <protection locked="0"/>
    </xf>
    <xf numFmtId="0" fontId="23" fillId="30" borderId="75" xfId="0" applyFont="1" applyFill="1" applyBorder="1" applyAlignment="1" applyProtection="1">
      <alignment horizontal="left" vertical="center"/>
      <protection locked="0"/>
    </xf>
    <xf numFmtId="0" fontId="23" fillId="30" borderId="76" xfId="0" applyFont="1" applyFill="1" applyBorder="1" applyAlignment="1" applyProtection="1">
      <alignment horizontal="left" vertical="center"/>
      <protection locked="0"/>
    </xf>
    <xf numFmtId="0" fontId="0" fillId="30" borderId="18"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0" fillId="30" borderId="22" xfId="0" applyFill="1" applyBorder="1" applyProtection="1">
      <protection locked="0"/>
    </xf>
    <xf numFmtId="0" fontId="0" fillId="30" borderId="19" xfId="0" applyFill="1" applyBorder="1" applyProtection="1">
      <protection locked="0"/>
    </xf>
    <xf numFmtId="0" fontId="0" fillId="30" borderId="20" xfId="0" applyFill="1" applyBorder="1" applyAlignment="1" applyProtection="1">
      <alignment horizontal="center"/>
      <protection locked="0"/>
    </xf>
    <xf numFmtId="0" fontId="0" fillId="30" borderId="21" xfId="0" applyFill="1" applyBorder="1" applyAlignment="1" applyProtection="1">
      <alignment horizontal="center"/>
      <protection locked="0"/>
    </xf>
    <xf numFmtId="0" fontId="0" fillId="30" borderId="0" xfId="0" applyFill="1" applyProtection="1">
      <protection locked="0"/>
    </xf>
    <xf numFmtId="0" fontId="0" fillId="30" borderId="21" xfId="0" applyFill="1" applyBorder="1" applyProtection="1">
      <protection locked="0"/>
    </xf>
    <xf numFmtId="0" fontId="0" fillId="30" borderId="31" xfId="0" applyFill="1" applyBorder="1" applyAlignment="1" applyProtection="1">
      <alignment horizontal="center"/>
      <protection locked="0"/>
    </xf>
    <xf numFmtId="0" fontId="0" fillId="30" borderId="33" xfId="0" applyFill="1" applyBorder="1" applyAlignment="1" applyProtection="1">
      <alignment horizontal="center"/>
      <protection locked="0"/>
    </xf>
    <xf numFmtId="0" fontId="0" fillId="30" borderId="23" xfId="0" applyFill="1" applyBorder="1" applyProtection="1">
      <protection locked="0"/>
    </xf>
    <xf numFmtId="0" fontId="0" fillId="30" borderId="33" xfId="0" applyFill="1" applyBorder="1" applyProtection="1">
      <protection locked="0"/>
    </xf>
    <xf numFmtId="176" fontId="29" fillId="30" borderId="27" xfId="33" applyNumberFormat="1" applyFont="1" applyFill="1" applyBorder="1" applyAlignment="1" applyProtection="1">
      <alignment horizontal="right" vertical="center" shrinkToFit="1"/>
      <protection locked="0"/>
    </xf>
    <xf numFmtId="176" fontId="29" fillId="30" borderId="26" xfId="33" applyNumberFormat="1" applyFont="1" applyFill="1" applyBorder="1" applyAlignment="1" applyProtection="1">
      <alignment horizontal="right" vertical="center" shrinkToFit="1"/>
      <protection locked="0"/>
    </xf>
    <xf numFmtId="176" fontId="29" fillId="30" borderId="11" xfId="33" applyNumberFormat="1" applyFont="1" applyFill="1" applyBorder="1" applyAlignment="1" applyProtection="1">
      <alignment horizontal="right" vertical="center" shrinkToFit="1"/>
      <protection locked="0"/>
    </xf>
    <xf numFmtId="176" fontId="29" fillId="30" borderId="77" xfId="33" applyNumberFormat="1" applyFont="1" applyFill="1" applyBorder="1" applyAlignment="1" applyProtection="1">
      <alignment horizontal="right" vertical="center" shrinkToFit="1"/>
      <protection locked="0"/>
    </xf>
    <xf numFmtId="176" fontId="23" fillId="30" borderId="10" xfId="0" applyNumberFormat="1" applyFont="1" applyFill="1" applyBorder="1" applyAlignment="1" applyProtection="1">
      <alignment horizontal="center" vertical="center" shrinkToFit="1"/>
      <protection locked="0"/>
    </xf>
    <xf numFmtId="176" fontId="23" fillId="30" borderId="0" xfId="0" applyNumberFormat="1" applyFont="1" applyFill="1" applyAlignment="1" applyProtection="1">
      <alignment horizontal="center" vertical="center" shrinkToFit="1"/>
      <protection locked="0"/>
    </xf>
    <xf numFmtId="176" fontId="23" fillId="30" borderId="57" xfId="0" applyNumberFormat="1" applyFont="1" applyFill="1" applyBorder="1" applyAlignment="1" applyProtection="1">
      <alignment horizontal="center" vertical="center" shrinkToFit="1"/>
      <protection locked="0"/>
    </xf>
    <xf numFmtId="38" fontId="32" fillId="30" borderId="10" xfId="33" applyFont="1" applyFill="1" applyBorder="1" applyAlignment="1" applyProtection="1">
      <alignment horizontal="right" vertical="center" shrinkToFit="1"/>
      <protection locked="0"/>
    </xf>
    <xf numFmtId="38" fontId="32" fillId="30" borderId="0" xfId="33" applyFont="1" applyFill="1" applyBorder="1" applyAlignment="1" applyProtection="1">
      <alignment horizontal="right" vertical="center" shrinkToFit="1"/>
      <protection locked="0"/>
    </xf>
    <xf numFmtId="38" fontId="32" fillId="30" borderId="57" xfId="33" applyFont="1" applyFill="1" applyBorder="1" applyAlignment="1" applyProtection="1">
      <alignment horizontal="right" vertical="center" shrinkToFit="1"/>
      <protection locked="0"/>
    </xf>
    <xf numFmtId="38" fontId="28" fillId="30" borderId="10" xfId="33" applyFont="1" applyFill="1" applyBorder="1" applyAlignment="1" applyProtection="1">
      <alignment horizontal="center" vertical="center" shrinkToFit="1"/>
      <protection locked="0"/>
    </xf>
    <xf numFmtId="38" fontId="28" fillId="30" borderId="0" xfId="33" applyFont="1" applyFill="1" applyBorder="1" applyAlignment="1" applyProtection="1">
      <alignment horizontal="center" vertical="center" shrinkToFit="1"/>
      <protection locked="0"/>
    </xf>
    <xf numFmtId="38" fontId="28" fillId="30" borderId="23" xfId="33" applyFont="1" applyFill="1" applyBorder="1" applyAlignment="1" applyProtection="1">
      <alignment horizontal="center" vertical="center" shrinkToFit="1"/>
      <protection locked="0"/>
    </xf>
    <xf numFmtId="176" fontId="23" fillId="30" borderId="16" xfId="0" quotePrefix="1" applyNumberFormat="1" applyFont="1" applyFill="1" applyBorder="1" applyAlignment="1" applyProtection="1">
      <alignment horizontal="center" vertical="center" shrinkToFit="1"/>
      <protection locked="0"/>
    </xf>
    <xf numFmtId="176" fontId="23" fillId="30" borderId="110" xfId="0" applyNumberFormat="1" applyFont="1" applyFill="1" applyBorder="1" applyAlignment="1">
      <alignment horizontal="center" vertical="center" shrinkToFit="1"/>
    </xf>
    <xf numFmtId="176" fontId="23" fillId="30" borderId="111" xfId="0" applyNumberFormat="1" applyFont="1" applyFill="1" applyBorder="1" applyAlignment="1">
      <alignment horizontal="center" vertical="center" shrinkToFit="1"/>
    </xf>
    <xf numFmtId="176" fontId="23" fillId="30" borderId="112" xfId="0" applyNumberFormat="1" applyFont="1" applyFill="1" applyBorder="1" applyAlignment="1">
      <alignment horizontal="center" vertical="center" shrinkToFit="1"/>
    </xf>
    <xf numFmtId="0" fontId="30" fillId="30" borderId="42" xfId="0" applyFont="1" applyFill="1" applyBorder="1" applyAlignment="1" applyProtection="1">
      <alignment vertical="center" shrinkToFit="1"/>
      <protection locked="0"/>
    </xf>
    <xf numFmtId="0" fontId="30" fillId="30" borderId="48" xfId="0" applyFont="1" applyFill="1" applyBorder="1" applyAlignment="1" applyProtection="1">
      <alignment vertical="center" shrinkToFit="1"/>
      <protection locked="0"/>
    </xf>
    <xf numFmtId="0" fontId="30" fillId="30" borderId="51" xfId="0" applyFont="1" applyFill="1" applyBorder="1" applyAlignment="1" applyProtection="1">
      <alignment vertical="center" shrinkToFit="1"/>
      <protection locked="0"/>
    </xf>
    <xf numFmtId="176" fontId="23" fillId="30" borderId="47" xfId="0" applyNumberFormat="1" applyFont="1" applyFill="1" applyBorder="1" applyAlignment="1" applyProtection="1">
      <alignment horizontal="center" vertical="center" shrinkToFit="1"/>
      <protection locked="0"/>
    </xf>
    <xf numFmtId="176" fontId="23" fillId="30" borderId="48" xfId="0" applyNumberFormat="1" applyFont="1" applyFill="1" applyBorder="1" applyAlignment="1" applyProtection="1">
      <alignment horizontal="center" vertical="center" shrinkToFit="1"/>
      <protection locked="0"/>
    </xf>
    <xf numFmtId="176" fontId="23" fillId="30" borderId="23" xfId="0" applyNumberFormat="1" applyFont="1" applyFill="1" applyBorder="1" applyAlignment="1" applyProtection="1">
      <alignment horizontal="center" vertical="center" shrinkToFit="1"/>
      <protection locked="0"/>
    </xf>
    <xf numFmtId="176" fontId="23" fillId="30" borderId="108" xfId="0" applyNumberFormat="1" applyFont="1" applyFill="1" applyBorder="1" applyAlignment="1" applyProtection="1">
      <alignment vertical="center" shrinkToFit="1"/>
      <protection locked="0"/>
    </xf>
    <xf numFmtId="176" fontId="23" fillId="30" borderId="109" xfId="0" applyNumberFormat="1" applyFont="1" applyFill="1" applyBorder="1" applyAlignment="1" applyProtection="1">
      <alignment vertical="center" shrinkToFit="1"/>
      <protection locked="0"/>
    </xf>
    <xf numFmtId="176" fontId="23" fillId="30" borderId="51" xfId="0" applyNumberFormat="1" applyFont="1" applyFill="1" applyBorder="1" applyAlignment="1" applyProtection="1">
      <alignment vertical="center" shrinkToFit="1"/>
      <protection locked="0"/>
    </xf>
    <xf numFmtId="176" fontId="23" fillId="30" borderId="97" xfId="0" applyNumberFormat="1" applyFont="1" applyFill="1" applyBorder="1" applyAlignment="1" applyProtection="1">
      <alignment vertical="center" shrinkToFit="1"/>
      <protection locked="0"/>
    </xf>
    <xf numFmtId="176" fontId="23" fillId="30" borderId="98" xfId="0" applyNumberFormat="1" applyFont="1" applyFill="1" applyBorder="1" applyAlignment="1" applyProtection="1">
      <alignment vertical="center" shrinkToFit="1"/>
      <protection locked="0"/>
    </xf>
    <xf numFmtId="176" fontId="23" fillId="30" borderId="99" xfId="0" applyNumberFormat="1" applyFont="1" applyFill="1" applyBorder="1" applyAlignment="1" applyProtection="1">
      <alignment vertical="center" shrinkToFit="1"/>
      <protection locked="0"/>
    </xf>
    <xf numFmtId="176" fontId="23" fillId="30" borderId="100" xfId="0" applyNumberFormat="1" applyFont="1" applyFill="1" applyBorder="1" applyAlignment="1" applyProtection="1">
      <alignment horizontal="center" vertical="center" shrinkToFit="1"/>
      <protection locked="0"/>
    </xf>
    <xf numFmtId="176" fontId="23" fillId="30" borderId="117" xfId="0" applyNumberFormat="1" applyFont="1" applyFill="1" applyBorder="1" applyAlignment="1" applyProtection="1">
      <alignment vertical="center" shrinkToFit="1"/>
      <protection locked="0"/>
    </xf>
    <xf numFmtId="176" fontId="23" fillId="30" borderId="48" xfId="0" applyNumberFormat="1" applyFont="1" applyFill="1" applyBorder="1" applyAlignment="1" applyProtection="1">
      <alignment vertical="center" shrinkToFit="1"/>
      <protection locked="0"/>
    </xf>
    <xf numFmtId="176" fontId="23" fillId="30" borderId="100" xfId="0" applyNumberFormat="1" applyFont="1" applyFill="1" applyBorder="1" applyAlignment="1" applyProtection="1">
      <alignment vertical="center" shrinkToFit="1"/>
      <protection locked="0"/>
    </xf>
    <xf numFmtId="0" fontId="30" fillId="30" borderId="42" xfId="0" applyFont="1" applyFill="1" applyBorder="1" applyAlignment="1" applyProtection="1">
      <alignment horizontal="right" vertical="center" shrinkToFit="1"/>
      <protection locked="0"/>
    </xf>
    <xf numFmtId="0" fontId="30" fillId="30" borderId="48" xfId="0" applyFont="1" applyFill="1" applyBorder="1" applyAlignment="1" applyProtection="1">
      <alignment horizontal="right" vertical="center" shrinkToFit="1"/>
      <protection locked="0"/>
    </xf>
    <xf numFmtId="0" fontId="30" fillId="30" borderId="51" xfId="0" applyFont="1" applyFill="1" applyBorder="1" applyAlignment="1" applyProtection="1">
      <alignment horizontal="right" vertical="center" shrinkToFit="1"/>
      <protection locked="0"/>
    </xf>
    <xf numFmtId="176" fontId="23" fillId="30" borderId="22" xfId="0" quotePrefix="1" applyNumberFormat="1" applyFont="1" applyFill="1" applyBorder="1" applyAlignment="1" applyProtection="1">
      <alignment vertical="center" shrinkToFit="1"/>
      <protection locked="0"/>
    </xf>
    <xf numFmtId="176" fontId="23" fillId="30" borderId="48" xfId="0" quotePrefix="1" applyNumberFormat="1" applyFont="1" applyFill="1" applyBorder="1" applyAlignment="1" applyProtection="1">
      <alignment vertical="center" shrinkToFit="1"/>
      <protection locked="0"/>
    </xf>
    <xf numFmtId="176" fontId="23" fillId="30" borderId="51" xfId="0" quotePrefix="1" applyNumberFormat="1" applyFont="1" applyFill="1" applyBorder="1" applyAlignment="1" applyProtection="1">
      <alignment vertical="center" shrinkToFit="1"/>
      <protection locked="0"/>
    </xf>
    <xf numFmtId="176" fontId="23" fillId="30" borderId="49" xfId="0" quotePrefix="1" applyNumberFormat="1" applyFont="1" applyFill="1" applyBorder="1" applyAlignment="1" applyProtection="1">
      <alignment vertical="center" shrinkToFit="1"/>
      <protection locked="0"/>
    </xf>
    <xf numFmtId="6" fontId="23" fillId="30" borderId="117" xfId="42" applyFont="1" applyFill="1" applyBorder="1" applyAlignment="1" applyProtection="1">
      <alignment horizontal="right" vertical="center" shrinkToFit="1"/>
      <protection locked="0"/>
    </xf>
    <xf numFmtId="6" fontId="23" fillId="30" borderId="118" xfId="42" applyFont="1" applyFill="1" applyBorder="1" applyAlignment="1" applyProtection="1">
      <alignment horizontal="right" vertical="center" shrinkToFit="1"/>
      <protection locked="0"/>
    </xf>
    <xf numFmtId="6" fontId="23" fillId="30" borderId="48" xfId="42" applyFont="1" applyFill="1" applyBorder="1" applyAlignment="1" applyProtection="1">
      <alignment horizontal="right" vertical="center" shrinkToFit="1"/>
      <protection locked="0"/>
    </xf>
    <xf numFmtId="6" fontId="23" fillId="30" borderId="96" xfId="42" applyFont="1" applyFill="1" applyBorder="1" applyAlignment="1" applyProtection="1">
      <alignment horizontal="right" vertical="center" shrinkToFit="1"/>
      <protection locked="0"/>
    </xf>
    <xf numFmtId="6" fontId="23" fillId="30" borderId="100" xfId="42" applyFont="1" applyFill="1" applyBorder="1" applyAlignment="1" applyProtection="1">
      <alignment horizontal="right" vertical="center" shrinkToFit="1"/>
      <protection locked="0"/>
    </xf>
    <xf numFmtId="6" fontId="23" fillId="30" borderId="101" xfId="42" applyFont="1" applyFill="1" applyBorder="1" applyAlignment="1" applyProtection="1">
      <alignment horizontal="right" vertical="center" shrinkToFit="1"/>
      <protection locked="0"/>
    </xf>
    <xf numFmtId="176" fontId="23" fillId="30" borderId="42" xfId="0" applyNumberFormat="1" applyFont="1" applyFill="1" applyBorder="1" applyAlignment="1" applyProtection="1">
      <alignment vertical="center" shrinkToFit="1"/>
      <protection locked="0"/>
    </xf>
    <xf numFmtId="176" fontId="23" fillId="30" borderId="96" xfId="0" applyNumberFormat="1" applyFont="1" applyFill="1" applyBorder="1" applyAlignment="1" applyProtection="1">
      <alignmen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良い" xfId="44" builtinId="26" customBuiltin="1"/>
  </cellStyles>
  <dxfs count="1">
    <dxf>
      <fill>
        <patternFill>
          <bgColor theme="8" tint="0.79998168889431442"/>
        </patternFill>
      </fill>
    </dxf>
  </dxfs>
  <tableStyles count="0" defaultTableStyle="TableStyleMedium2" defaultPivotStyle="PivotStyleLight16"/>
  <colors>
    <mruColors>
      <color rgb="FFCCFFFF"/>
      <color rgb="FFD1FD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66675</xdr:colOff>
      <xdr:row>1</xdr:row>
      <xdr:rowOff>342900</xdr:rowOff>
    </xdr:from>
    <xdr:to>
      <xdr:col>11</xdr:col>
      <xdr:colOff>616410</xdr:colOff>
      <xdr:row>2</xdr:row>
      <xdr:rowOff>294132</xdr:rowOff>
    </xdr:to>
    <xdr:sp macro="" textlink="">
      <xdr:nvSpPr>
        <xdr:cNvPr id="3" name="矢印: 右 2">
          <a:extLst>
            <a:ext uri="{FF2B5EF4-FFF2-40B4-BE49-F238E27FC236}">
              <a16:creationId xmlns:a16="http://schemas.microsoft.com/office/drawing/2014/main" id="{213B9151-2B16-447A-BA02-1163A42AC59C}"/>
            </a:ext>
          </a:extLst>
        </xdr:cNvPr>
        <xdr:cNvSpPr/>
      </xdr:nvSpPr>
      <xdr:spPr>
        <a:xfrm>
          <a:off x="6819900" y="666750"/>
          <a:ext cx="549782"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165100</xdr:colOff>
      <xdr:row>10</xdr:row>
      <xdr:rowOff>90648</xdr:rowOff>
    </xdr:from>
    <xdr:to>
      <xdr:col>16</xdr:col>
      <xdr:colOff>200687</xdr:colOff>
      <xdr:row>41</xdr:row>
      <xdr:rowOff>139701</xdr:rowOff>
    </xdr:to>
    <xdr:pic>
      <xdr:nvPicPr>
        <xdr:cNvPr id="2" name="図 1">
          <a:extLst>
            <a:ext uri="{FF2B5EF4-FFF2-40B4-BE49-F238E27FC236}">
              <a16:creationId xmlns:a16="http://schemas.microsoft.com/office/drawing/2014/main" id="{BC751386-6410-49D4-BEA0-0F59E2F8EAB4}"/>
            </a:ext>
          </a:extLst>
        </xdr:cNvPr>
        <xdr:cNvPicPr>
          <a:picLocks noChangeAspect="1"/>
        </xdr:cNvPicPr>
      </xdr:nvPicPr>
      <xdr:blipFill rotWithShape="1">
        <a:blip xmlns:r="http://schemas.openxmlformats.org/officeDocument/2006/relationships" r:embed="rId1"/>
        <a:srcRect r="-3965"/>
        <a:stretch/>
      </xdr:blipFill>
      <xdr:spPr>
        <a:xfrm>
          <a:off x="495300" y="2783048"/>
          <a:ext cx="9890787" cy="5560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123825</xdr:colOff>
      <xdr:row>29</xdr:row>
      <xdr:rowOff>57150</xdr:rowOff>
    </xdr:from>
    <xdr:to>
      <xdr:col>9</xdr:col>
      <xdr:colOff>200025</xdr:colOff>
      <xdr:row>30</xdr:row>
      <xdr:rowOff>200025</xdr:rowOff>
    </xdr:to>
    <xdr:sp macro="" textlink="">
      <xdr:nvSpPr>
        <xdr:cNvPr id="7871" name="AutoShape 1">
          <a:extLst>
            <a:ext uri="{FF2B5EF4-FFF2-40B4-BE49-F238E27FC236}">
              <a16:creationId xmlns:a16="http://schemas.microsoft.com/office/drawing/2014/main" id="{167FD1D0-8B6A-45CE-AF95-C1EC9BC38669}"/>
            </a:ext>
          </a:extLst>
        </xdr:cNvPr>
        <xdr:cNvSpPr>
          <a:spLocks/>
        </xdr:cNvSpPr>
      </xdr:nvSpPr>
      <xdr:spPr bwMode="auto">
        <a:xfrm>
          <a:off x="2095500" y="7277100"/>
          <a:ext cx="76200" cy="371475"/>
        </a:xfrm>
        <a:prstGeom prst="leftBracket">
          <a:avLst>
            <a:gd name="adj" fmla="val 1133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9525</xdr:colOff>
      <xdr:row>29</xdr:row>
      <xdr:rowOff>47625</xdr:rowOff>
    </xdr:from>
    <xdr:to>
      <xdr:col>29</xdr:col>
      <xdr:colOff>85725</xdr:colOff>
      <xdr:row>30</xdr:row>
      <xdr:rowOff>190500</xdr:rowOff>
    </xdr:to>
    <xdr:sp macro="" textlink="">
      <xdr:nvSpPr>
        <xdr:cNvPr id="7872" name="AutoShape 4">
          <a:extLst>
            <a:ext uri="{FF2B5EF4-FFF2-40B4-BE49-F238E27FC236}">
              <a16:creationId xmlns:a16="http://schemas.microsoft.com/office/drawing/2014/main" id="{08253E6D-8BEC-46A7-8A39-F49B5B7A8B71}"/>
            </a:ext>
          </a:extLst>
        </xdr:cNvPr>
        <xdr:cNvSpPr>
          <a:spLocks/>
        </xdr:cNvSpPr>
      </xdr:nvSpPr>
      <xdr:spPr bwMode="auto">
        <a:xfrm>
          <a:off x="6362700" y="7267575"/>
          <a:ext cx="76200" cy="371475"/>
        </a:xfrm>
        <a:prstGeom prst="rightBracket">
          <a:avLst>
            <a:gd name="adj" fmla="val 1020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43"/>
  <sheetViews>
    <sheetView zoomScale="80" zoomScaleNormal="80" workbookViewId="0">
      <selection activeCell="V20" sqref="V20"/>
    </sheetView>
  </sheetViews>
  <sheetFormatPr defaultRowHeight="13.2"/>
  <cols>
    <col min="1" max="1" width="4.33203125" customWidth="1"/>
    <col min="2" max="2" width="3.21875" customWidth="1"/>
  </cols>
  <sheetData>
    <row r="1" spans="1:16" ht="25.5" customHeight="1">
      <c r="A1" s="136" t="s">
        <v>446</v>
      </c>
    </row>
    <row r="2" spans="1:16" ht="34.799999999999997">
      <c r="B2" s="157" t="s">
        <v>477</v>
      </c>
      <c r="C2" s="32"/>
      <c r="D2" s="32"/>
      <c r="E2" s="32"/>
      <c r="F2" s="32"/>
      <c r="G2" s="32"/>
      <c r="H2" s="32"/>
      <c r="I2" s="32"/>
      <c r="J2" s="32"/>
      <c r="K2" s="29"/>
      <c r="M2" s="161" t="s">
        <v>445</v>
      </c>
      <c r="N2" s="162"/>
      <c r="O2" s="162"/>
      <c r="P2" s="163"/>
    </row>
    <row r="3" spans="1:16" ht="25.5" customHeight="1">
      <c r="B3" s="30"/>
      <c r="C3" s="42" t="s">
        <v>444</v>
      </c>
      <c r="K3" s="31"/>
      <c r="M3" s="164"/>
      <c r="N3" s="165"/>
      <c r="O3" s="165"/>
      <c r="P3" s="166"/>
    </row>
    <row r="4" spans="1:16" ht="35.25" customHeight="1">
      <c r="B4" s="131"/>
      <c r="C4" s="58" t="s">
        <v>476</v>
      </c>
      <c r="D4" s="132"/>
      <c r="E4" s="132"/>
      <c r="F4" s="132"/>
      <c r="G4" s="132"/>
      <c r="H4" s="132"/>
      <c r="I4" s="132"/>
      <c r="J4" s="132"/>
      <c r="K4" s="133"/>
      <c r="M4" s="167"/>
      <c r="N4" s="168"/>
      <c r="O4" s="168"/>
      <c r="P4" s="169"/>
    </row>
    <row r="5" spans="1:16" ht="16.2">
      <c r="I5" s="137" t="s">
        <v>467</v>
      </c>
    </row>
    <row r="6" spans="1:16" ht="17.25" customHeight="1">
      <c r="B6" s="170" t="s">
        <v>466</v>
      </c>
      <c r="C6" s="171"/>
      <c r="D6" s="171"/>
      <c r="E6" s="171"/>
      <c r="F6" s="171"/>
      <c r="G6" s="171"/>
      <c r="H6" s="171"/>
      <c r="I6" s="171"/>
      <c r="J6" s="171"/>
      <c r="K6" s="171"/>
      <c r="L6" s="171"/>
      <c r="M6" s="171"/>
      <c r="N6" s="171"/>
      <c r="O6" s="171"/>
      <c r="P6" s="172"/>
    </row>
    <row r="7" spans="1:16" ht="17.25" customHeight="1">
      <c r="B7" s="173"/>
      <c r="C7" s="174"/>
      <c r="D7" s="174"/>
      <c r="E7" s="174"/>
      <c r="F7" s="174"/>
      <c r="G7" s="174"/>
      <c r="H7" s="174"/>
      <c r="I7" s="174"/>
      <c r="J7" s="174"/>
      <c r="K7" s="174"/>
      <c r="L7" s="174"/>
      <c r="M7" s="174"/>
      <c r="N7" s="174"/>
      <c r="O7" s="174"/>
      <c r="P7" s="175"/>
    </row>
    <row r="8" spans="1:16">
      <c r="B8" s="176"/>
      <c r="C8" s="177"/>
      <c r="D8" s="177"/>
      <c r="E8" s="177"/>
      <c r="F8" s="177"/>
      <c r="G8" s="177"/>
      <c r="H8" s="177"/>
      <c r="I8" s="177"/>
      <c r="J8" s="177"/>
      <c r="K8" s="177"/>
      <c r="L8" s="177"/>
      <c r="M8" s="177"/>
      <c r="N8" s="177"/>
      <c r="O8" s="177"/>
      <c r="P8" s="178"/>
    </row>
    <row r="9" spans="1:16" ht="9" customHeight="1"/>
    <row r="10" spans="1:16" ht="21.75" customHeight="1">
      <c r="B10" s="134"/>
      <c r="C10" s="135" t="s">
        <v>458</v>
      </c>
      <c r="D10" s="134"/>
      <c r="E10" s="134"/>
      <c r="F10" s="134"/>
      <c r="G10" s="134"/>
      <c r="H10" s="134"/>
      <c r="I10" s="134"/>
      <c r="J10" s="134"/>
      <c r="K10" s="134"/>
      <c r="L10" s="134"/>
      <c r="M10" s="134"/>
      <c r="N10" s="134"/>
      <c r="O10" s="134"/>
      <c r="P10" s="134"/>
    </row>
    <row r="11" spans="1:16">
      <c r="B11" s="134"/>
      <c r="C11" s="134"/>
      <c r="D11" s="134"/>
      <c r="E11" s="134"/>
      <c r="F11" s="134"/>
      <c r="G11" s="134"/>
      <c r="H11" s="134"/>
      <c r="I11" s="134"/>
      <c r="J11" s="134"/>
      <c r="K11" s="134"/>
      <c r="L11" s="134"/>
      <c r="M11" s="134"/>
      <c r="N11" s="134"/>
      <c r="O11" s="134"/>
      <c r="P11" s="134"/>
    </row>
    <row r="12" spans="1:16">
      <c r="B12" s="134"/>
      <c r="C12" s="134"/>
      <c r="D12" s="134"/>
      <c r="E12" s="134"/>
      <c r="F12" s="134"/>
      <c r="G12" s="134"/>
      <c r="H12" s="134"/>
      <c r="I12" s="134"/>
      <c r="J12" s="134"/>
      <c r="K12" s="134"/>
      <c r="L12" s="134"/>
      <c r="M12" s="134"/>
      <c r="N12" s="134"/>
      <c r="O12" s="134"/>
      <c r="P12" s="134"/>
    </row>
    <row r="13" spans="1:16">
      <c r="B13" s="134"/>
      <c r="C13" s="134"/>
      <c r="D13" s="134"/>
      <c r="E13" s="134"/>
      <c r="F13" s="134"/>
      <c r="G13" s="134"/>
      <c r="H13" s="134"/>
      <c r="I13" s="134"/>
      <c r="J13" s="134"/>
      <c r="K13" s="134"/>
      <c r="L13" s="134"/>
      <c r="M13" s="134"/>
      <c r="N13" s="134"/>
      <c r="O13" s="134"/>
      <c r="P13" s="134"/>
    </row>
    <row r="14" spans="1:16">
      <c r="B14" s="134"/>
      <c r="C14" s="134"/>
      <c r="D14" s="134"/>
      <c r="E14" s="134"/>
      <c r="F14" s="134"/>
      <c r="G14" s="134"/>
      <c r="H14" s="134"/>
      <c r="I14" s="134"/>
      <c r="J14" s="134"/>
      <c r="K14" s="134"/>
      <c r="L14" s="134"/>
      <c r="M14" s="134"/>
      <c r="N14" s="134"/>
      <c r="O14" s="134"/>
      <c r="P14" s="134"/>
    </row>
    <row r="15" spans="1:16">
      <c r="B15" s="134"/>
      <c r="C15" s="134"/>
      <c r="D15" s="134"/>
      <c r="E15" s="134"/>
      <c r="F15" s="134"/>
      <c r="G15" s="134"/>
      <c r="H15" s="134"/>
      <c r="I15" s="134"/>
      <c r="J15" s="134"/>
      <c r="K15" s="134"/>
      <c r="L15" s="134"/>
      <c r="M15" s="134"/>
      <c r="N15" s="134"/>
      <c r="O15" s="134"/>
      <c r="P15" s="134"/>
    </row>
    <row r="16" spans="1:16">
      <c r="B16" s="134"/>
      <c r="C16" s="134"/>
      <c r="D16" s="134"/>
      <c r="E16" s="134"/>
      <c r="F16" s="134"/>
      <c r="G16" s="134"/>
      <c r="H16" s="134"/>
      <c r="I16" s="134"/>
      <c r="J16" s="134"/>
      <c r="K16" s="134"/>
      <c r="L16" s="134"/>
      <c r="M16" s="134"/>
      <c r="N16" s="134"/>
      <c r="O16" s="134"/>
      <c r="P16" s="134"/>
    </row>
    <row r="17" spans="2:16">
      <c r="B17" s="134"/>
      <c r="C17" s="134"/>
      <c r="D17" s="134"/>
      <c r="E17" s="134"/>
      <c r="F17" s="134"/>
      <c r="G17" s="134"/>
      <c r="H17" s="134"/>
      <c r="I17" s="134"/>
      <c r="J17" s="134"/>
      <c r="K17" s="134"/>
      <c r="L17" s="134"/>
      <c r="M17" s="134"/>
      <c r="N17" s="134"/>
      <c r="O17" s="134"/>
      <c r="P17" s="134"/>
    </row>
    <row r="18" spans="2:16">
      <c r="B18" s="134"/>
      <c r="C18" s="134"/>
      <c r="D18" s="134"/>
      <c r="E18" s="134"/>
      <c r="F18" s="134"/>
      <c r="G18" s="134"/>
      <c r="H18" s="134"/>
      <c r="I18" s="134"/>
      <c r="J18" s="134"/>
      <c r="K18" s="134"/>
      <c r="L18" s="134"/>
      <c r="M18" s="134"/>
      <c r="N18" s="134"/>
      <c r="O18" s="134"/>
      <c r="P18" s="134"/>
    </row>
    <row r="19" spans="2:16">
      <c r="B19" s="134"/>
      <c r="C19" s="134"/>
      <c r="D19" s="134"/>
      <c r="E19" s="134"/>
      <c r="F19" s="134"/>
      <c r="G19" s="134"/>
      <c r="H19" s="134"/>
      <c r="I19" s="134"/>
      <c r="J19" s="134"/>
      <c r="K19" s="134"/>
      <c r="L19" s="134"/>
      <c r="M19" s="134"/>
      <c r="N19" s="134"/>
      <c r="O19" s="134"/>
      <c r="P19" s="134"/>
    </row>
    <row r="20" spans="2:16">
      <c r="B20" s="134"/>
      <c r="C20" s="134"/>
      <c r="D20" s="134"/>
      <c r="E20" s="134"/>
      <c r="F20" s="134"/>
      <c r="G20" s="134"/>
      <c r="H20" s="134"/>
      <c r="I20" s="134"/>
      <c r="J20" s="134"/>
      <c r="K20" s="134"/>
      <c r="L20" s="134"/>
      <c r="M20" s="134"/>
      <c r="N20" s="134"/>
      <c r="O20" s="134"/>
      <c r="P20" s="134"/>
    </row>
    <row r="21" spans="2:16">
      <c r="B21" s="134"/>
      <c r="C21" s="134"/>
      <c r="D21" s="134"/>
      <c r="E21" s="134"/>
      <c r="F21" s="134"/>
      <c r="G21" s="134"/>
      <c r="H21" s="134"/>
      <c r="I21" s="134"/>
      <c r="J21" s="134"/>
      <c r="K21" s="134"/>
      <c r="L21" s="134"/>
      <c r="M21" s="134"/>
      <c r="N21" s="134"/>
      <c r="O21" s="134"/>
      <c r="P21" s="134"/>
    </row>
    <row r="22" spans="2:16">
      <c r="B22" s="134"/>
      <c r="C22" s="134"/>
      <c r="D22" s="134"/>
      <c r="E22" s="134"/>
      <c r="F22" s="134"/>
      <c r="G22" s="134"/>
      <c r="H22" s="134"/>
      <c r="I22" s="134"/>
      <c r="J22" s="134"/>
      <c r="K22" s="134"/>
      <c r="L22" s="134"/>
      <c r="M22" s="134"/>
      <c r="N22" s="134"/>
      <c r="O22" s="134"/>
      <c r="P22" s="134"/>
    </row>
    <row r="23" spans="2:16">
      <c r="B23" s="134"/>
      <c r="C23" s="134"/>
      <c r="D23" s="134"/>
      <c r="E23" s="134"/>
      <c r="F23" s="134"/>
      <c r="G23" s="134"/>
      <c r="H23" s="134"/>
      <c r="I23" s="134"/>
      <c r="J23" s="134"/>
      <c r="K23" s="134"/>
      <c r="L23" s="134"/>
      <c r="M23" s="134"/>
      <c r="N23" s="134"/>
      <c r="O23" s="134"/>
      <c r="P23" s="134"/>
    </row>
    <row r="24" spans="2:16">
      <c r="B24" s="134"/>
      <c r="C24" s="134"/>
      <c r="D24" s="134"/>
      <c r="E24" s="134"/>
      <c r="F24" s="134"/>
      <c r="G24" s="134"/>
      <c r="H24" s="134"/>
      <c r="I24" s="134"/>
      <c r="J24" s="134"/>
      <c r="K24" s="134"/>
      <c r="L24" s="134"/>
      <c r="M24" s="134"/>
      <c r="N24" s="134"/>
      <c r="O24" s="134"/>
      <c r="P24" s="134"/>
    </row>
    <row r="25" spans="2:16">
      <c r="B25" s="134"/>
      <c r="C25" s="134"/>
      <c r="D25" s="134"/>
      <c r="E25" s="134"/>
      <c r="F25" s="134"/>
      <c r="G25" s="134"/>
      <c r="H25" s="134"/>
      <c r="I25" s="134"/>
      <c r="J25" s="134"/>
      <c r="K25" s="134"/>
      <c r="L25" s="134"/>
      <c r="M25" s="134"/>
      <c r="N25" s="134"/>
      <c r="O25" s="134"/>
      <c r="P25" s="134"/>
    </row>
    <row r="26" spans="2:16">
      <c r="B26" s="134"/>
      <c r="C26" s="134"/>
      <c r="D26" s="134"/>
      <c r="E26" s="134"/>
      <c r="F26" s="134"/>
      <c r="G26" s="134"/>
      <c r="H26" s="134"/>
      <c r="I26" s="134"/>
      <c r="J26" s="134"/>
      <c r="K26" s="134"/>
      <c r="L26" s="134"/>
      <c r="M26" s="134"/>
      <c r="N26" s="134"/>
      <c r="O26" s="134"/>
      <c r="P26" s="134"/>
    </row>
    <row r="27" spans="2:16">
      <c r="B27" s="134"/>
      <c r="C27" s="134"/>
      <c r="D27" s="134"/>
      <c r="E27" s="134"/>
      <c r="F27" s="134"/>
      <c r="G27" s="134"/>
      <c r="H27" s="134"/>
      <c r="I27" s="134"/>
      <c r="J27" s="134"/>
      <c r="K27" s="134"/>
      <c r="L27" s="134"/>
      <c r="M27" s="134"/>
      <c r="N27" s="134"/>
      <c r="O27" s="134"/>
      <c r="P27" s="134"/>
    </row>
    <row r="28" spans="2:16">
      <c r="B28" s="134"/>
      <c r="C28" s="134"/>
      <c r="D28" s="134"/>
      <c r="E28" s="134"/>
      <c r="F28" s="134"/>
      <c r="G28" s="134"/>
      <c r="H28" s="134"/>
      <c r="I28" s="134"/>
      <c r="J28" s="134"/>
      <c r="K28" s="134"/>
      <c r="L28" s="134"/>
      <c r="M28" s="134"/>
      <c r="N28" s="134"/>
      <c r="O28" s="134"/>
      <c r="P28" s="134"/>
    </row>
    <row r="29" spans="2:16">
      <c r="B29" s="134"/>
      <c r="C29" s="134"/>
      <c r="D29" s="134"/>
      <c r="E29" s="134"/>
      <c r="F29" s="134"/>
      <c r="G29" s="134"/>
      <c r="H29" s="134"/>
      <c r="I29" s="134"/>
      <c r="J29" s="134"/>
      <c r="K29" s="134"/>
      <c r="L29" s="134"/>
      <c r="M29" s="134"/>
      <c r="N29" s="134"/>
      <c r="O29" s="134"/>
      <c r="P29" s="134"/>
    </row>
    <row r="30" spans="2:16">
      <c r="B30" s="134"/>
      <c r="C30" s="134"/>
      <c r="D30" s="134"/>
      <c r="E30" s="134"/>
      <c r="F30" s="134"/>
      <c r="G30" s="134"/>
      <c r="H30" s="134"/>
      <c r="I30" s="134"/>
      <c r="J30" s="134"/>
      <c r="K30" s="134"/>
      <c r="L30" s="134"/>
      <c r="M30" s="134"/>
      <c r="N30" s="134"/>
      <c r="O30" s="134"/>
      <c r="P30" s="134"/>
    </row>
    <row r="31" spans="2:16">
      <c r="B31" s="134"/>
      <c r="C31" s="134"/>
      <c r="D31" s="134"/>
      <c r="E31" s="134"/>
      <c r="F31" s="134"/>
      <c r="G31" s="134"/>
      <c r="H31" s="134"/>
      <c r="I31" s="134"/>
      <c r="J31" s="134"/>
      <c r="K31" s="134"/>
      <c r="L31" s="134"/>
      <c r="M31" s="134"/>
      <c r="N31" s="134"/>
      <c r="O31" s="134"/>
      <c r="P31" s="134"/>
    </row>
    <row r="32" spans="2:16">
      <c r="B32" s="134"/>
      <c r="C32" s="134"/>
      <c r="D32" s="134"/>
      <c r="E32" s="134"/>
      <c r="F32" s="134"/>
      <c r="G32" s="134"/>
      <c r="H32" s="134"/>
      <c r="I32" s="134"/>
      <c r="J32" s="134"/>
      <c r="K32" s="134"/>
      <c r="L32" s="134"/>
      <c r="M32" s="134"/>
      <c r="N32" s="134"/>
      <c r="O32" s="134"/>
      <c r="P32" s="134"/>
    </row>
    <row r="33" spans="2:16">
      <c r="B33" s="134"/>
      <c r="C33" s="134"/>
      <c r="D33" s="134"/>
      <c r="E33" s="134"/>
      <c r="F33" s="134"/>
      <c r="G33" s="134"/>
      <c r="H33" s="134"/>
      <c r="I33" s="134"/>
      <c r="J33" s="134"/>
      <c r="K33" s="134"/>
      <c r="L33" s="134"/>
      <c r="M33" s="134"/>
      <c r="N33" s="134"/>
      <c r="O33" s="134"/>
      <c r="P33" s="134"/>
    </row>
    <row r="34" spans="2:16">
      <c r="B34" s="134"/>
      <c r="C34" s="134"/>
      <c r="D34" s="134"/>
      <c r="E34" s="134"/>
      <c r="F34" s="134"/>
      <c r="G34" s="134"/>
      <c r="H34" s="134"/>
      <c r="I34" s="134"/>
      <c r="J34" s="134"/>
      <c r="K34" s="134"/>
      <c r="L34" s="134"/>
      <c r="M34" s="134"/>
      <c r="N34" s="134"/>
      <c r="O34" s="134"/>
      <c r="P34" s="134"/>
    </row>
    <row r="35" spans="2:16">
      <c r="B35" s="134"/>
      <c r="C35" s="134"/>
      <c r="D35" s="134"/>
      <c r="E35" s="134"/>
      <c r="F35" s="134"/>
      <c r="G35" s="134"/>
      <c r="H35" s="134"/>
      <c r="I35" s="134"/>
      <c r="J35" s="134"/>
      <c r="K35" s="134"/>
      <c r="L35" s="134"/>
      <c r="M35" s="134"/>
      <c r="N35" s="134"/>
      <c r="O35" s="134"/>
      <c r="P35" s="134"/>
    </row>
    <row r="36" spans="2:16">
      <c r="B36" s="134"/>
      <c r="C36" s="134"/>
      <c r="D36" s="134"/>
      <c r="E36" s="134"/>
      <c r="F36" s="134"/>
      <c r="G36" s="134"/>
      <c r="H36" s="134"/>
      <c r="I36" s="134"/>
      <c r="J36" s="134"/>
      <c r="K36" s="134"/>
      <c r="L36" s="134"/>
      <c r="M36" s="134"/>
      <c r="N36" s="134"/>
      <c r="O36" s="134"/>
      <c r="P36" s="134"/>
    </row>
    <row r="37" spans="2:16">
      <c r="B37" s="134"/>
      <c r="C37" s="134"/>
      <c r="D37" s="134"/>
      <c r="E37" s="134"/>
      <c r="F37" s="134"/>
      <c r="G37" s="134"/>
      <c r="H37" s="134"/>
      <c r="I37" s="134"/>
      <c r="J37" s="134"/>
      <c r="K37" s="134"/>
      <c r="L37" s="134"/>
      <c r="M37" s="134"/>
      <c r="N37" s="134"/>
      <c r="O37" s="134"/>
      <c r="P37" s="134"/>
    </row>
    <row r="38" spans="2:16">
      <c r="B38" s="134"/>
      <c r="C38" s="134"/>
      <c r="D38" s="134"/>
      <c r="E38" s="134"/>
      <c r="F38" s="134"/>
      <c r="G38" s="134"/>
      <c r="H38" s="134"/>
      <c r="I38" s="134"/>
      <c r="J38" s="134"/>
      <c r="K38" s="134"/>
      <c r="L38" s="134"/>
      <c r="M38" s="134"/>
      <c r="N38" s="134"/>
      <c r="O38" s="134"/>
      <c r="P38" s="134"/>
    </row>
    <row r="39" spans="2:16">
      <c r="B39" s="134"/>
      <c r="C39" s="134"/>
      <c r="D39" s="134"/>
      <c r="E39" s="134"/>
      <c r="F39" s="134"/>
      <c r="G39" s="134"/>
      <c r="H39" s="134"/>
      <c r="I39" s="134"/>
      <c r="J39" s="134"/>
      <c r="K39" s="134"/>
      <c r="L39" s="134"/>
      <c r="M39" s="134"/>
      <c r="N39" s="134"/>
      <c r="O39" s="134"/>
      <c r="P39" s="134"/>
    </row>
    <row r="40" spans="2:16">
      <c r="B40" s="134"/>
      <c r="C40" s="134"/>
      <c r="D40" s="134"/>
      <c r="E40" s="134"/>
      <c r="F40" s="134"/>
      <c r="G40" s="134"/>
      <c r="H40" s="134"/>
      <c r="I40" s="134"/>
      <c r="J40" s="134"/>
      <c r="K40" s="134"/>
      <c r="L40" s="134"/>
      <c r="M40" s="134"/>
      <c r="N40" s="134"/>
      <c r="O40" s="134"/>
      <c r="P40" s="134"/>
    </row>
    <row r="41" spans="2:16">
      <c r="B41" s="134"/>
      <c r="C41" s="134"/>
      <c r="D41" s="134"/>
      <c r="E41" s="134"/>
      <c r="F41" s="134"/>
      <c r="G41" s="134"/>
      <c r="H41" s="134"/>
      <c r="I41" s="134"/>
      <c r="J41" s="134"/>
      <c r="K41" s="134"/>
      <c r="L41" s="134"/>
      <c r="M41" s="134"/>
      <c r="N41" s="134"/>
      <c r="O41" s="134"/>
      <c r="P41" s="134"/>
    </row>
    <row r="42" spans="2:16">
      <c r="B42" s="134"/>
      <c r="C42" s="134"/>
      <c r="D42" s="134"/>
      <c r="E42" s="134"/>
      <c r="F42" s="134"/>
      <c r="G42" s="134"/>
      <c r="H42" s="134"/>
      <c r="I42" s="134"/>
      <c r="J42" s="134"/>
      <c r="K42" s="134"/>
      <c r="L42" s="134"/>
      <c r="M42" s="134"/>
      <c r="N42" s="134"/>
      <c r="O42" s="134"/>
      <c r="P42" s="134"/>
    </row>
    <row r="43" spans="2:16">
      <c r="B43" s="134"/>
      <c r="C43" s="134"/>
      <c r="D43" s="134"/>
      <c r="E43" s="134"/>
      <c r="F43" s="134"/>
      <c r="G43" s="134"/>
      <c r="H43" s="134"/>
      <c r="I43" s="134"/>
      <c r="J43" s="134"/>
      <c r="K43" s="134"/>
      <c r="L43" s="134"/>
      <c r="M43" s="134"/>
      <c r="N43" s="134"/>
      <c r="O43" s="134"/>
      <c r="P43" s="134"/>
    </row>
  </sheetData>
  <sheetProtection algorithmName="SHA-512" hashValue="htxd69c8ce+IeQcXTkG7sINixfJHa3kIBD7qJsZVe13WOPv7gZgHUitIuRmoXvK8jJD8J1dMkl66Hk4b4lehYA==" saltValue="6GX2mprBZ1p5lcxiVmwB3w==" spinCount="100000" sheet="1"/>
  <mergeCells count="2">
    <mergeCell ref="M2:P4"/>
    <mergeCell ref="B6:P8"/>
  </mergeCells>
  <phoneticPr fontId="1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44"/>
  <sheetViews>
    <sheetView zoomScaleNormal="100" workbookViewId="0">
      <selection activeCell="N33" sqref="N33"/>
    </sheetView>
  </sheetViews>
  <sheetFormatPr defaultRowHeight="13.2"/>
  <cols>
    <col min="1" max="1" width="4" customWidth="1"/>
    <col min="3" max="4" width="4.33203125" customWidth="1"/>
    <col min="6" max="6" width="4.21875" customWidth="1"/>
    <col min="7" max="7" width="7.77734375" customWidth="1"/>
    <col min="8" max="8" width="6.33203125" bestFit="1" customWidth="1"/>
  </cols>
  <sheetData>
    <row r="1" spans="1:14" ht="39.75" customHeight="1">
      <c r="A1" s="179" t="s">
        <v>349</v>
      </c>
      <c r="B1" s="179"/>
      <c r="C1" s="179"/>
      <c r="D1" s="179"/>
      <c r="E1" s="179"/>
      <c r="F1" s="179"/>
      <c r="G1" s="179"/>
      <c r="H1" s="179"/>
      <c r="I1" s="179"/>
      <c r="J1" s="179"/>
      <c r="K1" s="179"/>
      <c r="L1" s="179"/>
      <c r="M1" s="179"/>
      <c r="N1" s="179"/>
    </row>
    <row r="2" spans="1:14" s="42" customFormat="1">
      <c r="A2" s="42" t="s">
        <v>448</v>
      </c>
    </row>
    <row r="3" spans="1:14" s="42" customFormat="1"/>
    <row r="4" spans="1:14" s="42" customFormat="1"/>
    <row r="5" spans="1:14" s="42" customFormat="1">
      <c r="B5" s="42" t="s">
        <v>436</v>
      </c>
    </row>
    <row r="6" spans="1:14" s="42" customFormat="1">
      <c r="B6" s="42" t="s">
        <v>83</v>
      </c>
    </row>
    <row r="7" spans="1:14" s="42" customFormat="1">
      <c r="B7" s="42" t="s">
        <v>449</v>
      </c>
    </row>
    <row r="8" spans="1:14" s="42" customFormat="1">
      <c r="B8" s="42" t="s">
        <v>450</v>
      </c>
    </row>
    <row r="9" spans="1:14" s="42" customFormat="1"/>
    <row r="10" spans="1:14" s="42" customFormat="1">
      <c r="B10" s="42" t="s">
        <v>459</v>
      </c>
    </row>
    <row r="11" spans="1:14" s="42" customFormat="1">
      <c r="C11" s="42" t="s">
        <v>460</v>
      </c>
    </row>
    <row r="12" spans="1:14" s="42" customFormat="1"/>
    <row r="13" spans="1:14" s="42" customFormat="1">
      <c r="A13" s="42" t="s">
        <v>451</v>
      </c>
    </row>
    <row r="14" spans="1:14" s="42" customFormat="1">
      <c r="A14" s="42" t="s">
        <v>434</v>
      </c>
      <c r="H14" s="73"/>
      <c r="I14" s="42" t="s">
        <v>432</v>
      </c>
    </row>
    <row r="15" spans="1:14" s="42" customFormat="1">
      <c r="H15" s="128"/>
      <c r="I15" s="42" t="s">
        <v>433</v>
      </c>
    </row>
    <row r="16" spans="1:14" s="42" customFormat="1">
      <c r="A16" s="42" t="s">
        <v>431</v>
      </c>
    </row>
    <row r="17" spans="1:15" s="42" customFormat="1">
      <c r="F17" s="42" t="s">
        <v>83</v>
      </c>
    </row>
    <row r="18" spans="1:15" s="42" customFormat="1">
      <c r="A18" s="42" t="s">
        <v>347</v>
      </c>
    </row>
    <row r="19" spans="1:15" s="42" customFormat="1">
      <c r="B19" s="42" t="s">
        <v>84</v>
      </c>
    </row>
    <row r="20" spans="1:15" s="42" customFormat="1">
      <c r="B20" s="42" t="s">
        <v>103</v>
      </c>
    </row>
    <row r="21" spans="1:15" s="42" customFormat="1">
      <c r="B21" s="42" t="s">
        <v>474</v>
      </c>
    </row>
    <row r="22" spans="1:15" s="42" customFormat="1">
      <c r="B22" s="42" t="s">
        <v>85</v>
      </c>
    </row>
    <row r="23" spans="1:15" s="42" customFormat="1">
      <c r="B23" s="42" t="s">
        <v>86</v>
      </c>
    </row>
    <row r="24" spans="1:15" s="42" customFormat="1">
      <c r="B24" s="42" t="s">
        <v>104</v>
      </c>
    </row>
    <row r="25" spans="1:15" s="42" customFormat="1">
      <c r="B25" s="72" t="s">
        <v>87</v>
      </c>
      <c r="C25" s="43" t="s">
        <v>88</v>
      </c>
      <c r="D25" s="44"/>
      <c r="E25" s="45"/>
      <c r="F25" s="45"/>
      <c r="G25" s="45"/>
      <c r="H25" s="45"/>
      <c r="I25" s="45"/>
      <c r="J25" s="45"/>
      <c r="K25" s="45"/>
      <c r="L25" s="44"/>
      <c r="N25" s="125"/>
    </row>
    <row r="26" spans="1:15" s="42" customFormat="1">
      <c r="C26" s="51" t="s">
        <v>89</v>
      </c>
      <c r="D26" s="54"/>
      <c r="E26" s="53" t="s">
        <v>90</v>
      </c>
      <c r="F26" s="53" t="s">
        <v>91</v>
      </c>
      <c r="G26" s="53"/>
      <c r="H26" s="51" t="s">
        <v>92</v>
      </c>
      <c r="I26" s="53" t="s">
        <v>93</v>
      </c>
      <c r="J26" s="53"/>
      <c r="K26" s="53"/>
      <c r="L26" s="54"/>
    </row>
    <row r="27" spans="1:15" s="42" customFormat="1">
      <c r="C27" s="48"/>
      <c r="D27" s="49"/>
      <c r="E27" s="74" t="s">
        <v>94</v>
      </c>
      <c r="F27" s="75" t="s">
        <v>95</v>
      </c>
      <c r="G27" s="75"/>
      <c r="H27" s="74" t="s">
        <v>96</v>
      </c>
      <c r="I27" s="75" t="s">
        <v>93</v>
      </c>
      <c r="J27" s="75"/>
      <c r="K27" s="75"/>
      <c r="L27" s="76"/>
      <c r="O27" s="124"/>
    </row>
    <row r="28" spans="1:15" s="42" customFormat="1">
      <c r="C28" s="56"/>
      <c r="D28" s="59"/>
      <c r="E28" s="158" t="s">
        <v>97</v>
      </c>
      <c r="F28" s="159" t="s">
        <v>98</v>
      </c>
      <c r="G28" s="159"/>
      <c r="H28" s="158" t="s">
        <v>99</v>
      </c>
      <c r="I28" s="159" t="s">
        <v>437</v>
      </c>
      <c r="J28" s="159"/>
      <c r="K28" s="159"/>
      <c r="L28" s="160"/>
    </row>
    <row r="29" spans="1:15" s="42" customFormat="1">
      <c r="C29" s="56" t="s">
        <v>100</v>
      </c>
      <c r="D29" s="59"/>
      <c r="E29" s="58" t="s">
        <v>101</v>
      </c>
      <c r="F29" s="58" t="s">
        <v>102</v>
      </c>
      <c r="G29" s="58"/>
      <c r="H29" s="58"/>
      <c r="I29" s="58"/>
      <c r="J29" s="58"/>
      <c r="K29" s="58"/>
      <c r="L29" s="59"/>
    </row>
    <row r="30" spans="1:15" s="42" customFormat="1"/>
    <row r="31" spans="1:15" s="42" customFormat="1"/>
    <row r="32" spans="1:15" s="42" customFormat="1"/>
    <row r="33" spans="1:12" s="42" customFormat="1"/>
    <row r="34" spans="1:12" s="42" customFormat="1"/>
    <row r="35" spans="1:12" s="42" customFormat="1"/>
    <row r="36" spans="1:12">
      <c r="A36" s="112"/>
      <c r="B36" s="112"/>
      <c r="C36" s="112"/>
      <c r="D36" s="112"/>
      <c r="E36" s="112"/>
      <c r="F36" s="112"/>
      <c r="G36" s="112"/>
      <c r="H36" s="112"/>
      <c r="I36" s="112"/>
      <c r="J36" s="112"/>
      <c r="K36" s="112"/>
      <c r="L36" s="112"/>
    </row>
    <row r="37" spans="1:12">
      <c r="B37" t="s">
        <v>452</v>
      </c>
      <c r="C37" s="111">
        <v>1</v>
      </c>
      <c r="E37" t="s">
        <v>404</v>
      </c>
    </row>
    <row r="38" spans="1:12">
      <c r="C38" s="111">
        <v>2</v>
      </c>
      <c r="E38" t="s">
        <v>405</v>
      </c>
      <c r="F38" t="s">
        <v>406</v>
      </c>
    </row>
    <row r="39" spans="1:12">
      <c r="C39" s="111">
        <v>3</v>
      </c>
      <c r="E39" t="s">
        <v>421</v>
      </c>
      <c r="F39" t="s">
        <v>419</v>
      </c>
    </row>
    <row r="40" spans="1:12">
      <c r="C40" s="111">
        <v>3.1</v>
      </c>
      <c r="E40" t="s">
        <v>427</v>
      </c>
      <c r="F40" t="s">
        <v>428</v>
      </c>
    </row>
    <row r="41" spans="1:12">
      <c r="C41" s="111">
        <v>3.2</v>
      </c>
      <c r="E41" t="s">
        <v>442</v>
      </c>
      <c r="F41" t="s">
        <v>443</v>
      </c>
    </row>
    <row r="42" spans="1:12">
      <c r="C42" s="111">
        <v>3.3</v>
      </c>
      <c r="E42" t="s">
        <v>453</v>
      </c>
      <c r="F42" t="s">
        <v>473</v>
      </c>
    </row>
    <row r="43" spans="1:12">
      <c r="C43" s="111">
        <v>4</v>
      </c>
      <c r="E43" t="s">
        <v>461</v>
      </c>
      <c r="F43" t="s">
        <v>462</v>
      </c>
    </row>
    <row r="44" spans="1:12">
      <c r="C44" s="111">
        <v>4.0999999999999996</v>
      </c>
      <c r="E44" t="s">
        <v>471</v>
      </c>
      <c r="F44" t="s">
        <v>472</v>
      </c>
    </row>
  </sheetData>
  <sheetProtection algorithmName="SHA-512" hashValue="KKg1JO5CKe9+nP22vIXTpPCV3G8Cofaqdytnh0AwKPlF0TC+h8geQ1DjOzH3sAMTr7sNh9AgVO6T94T7u8wGAg==" saltValue="vsK+1E/GnyGF2K4G4acv4w==" spinCount="100000" sheet="1"/>
  <mergeCells count="1">
    <mergeCell ref="A1:N1"/>
  </mergeCells>
  <phoneticPr fontId="19"/>
  <pageMargins left="0.59055118110236227" right="0" top="0.59055118110236227" bottom="0"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103"/>
  <sheetViews>
    <sheetView tabSelected="1" zoomScaleNormal="100" zoomScaleSheetLayoutView="100" workbookViewId="0">
      <selection activeCell="D13" sqref="D13:L13"/>
    </sheetView>
  </sheetViews>
  <sheetFormatPr defaultColWidth="9" defaultRowHeight="13.2"/>
  <cols>
    <col min="1" max="24" width="3.21875" style="1" customWidth="1"/>
    <col min="25" max="52" width="3.33203125" style="1" customWidth="1"/>
    <col min="53" max="16384" width="9" style="1"/>
  </cols>
  <sheetData>
    <row r="1" spans="1:37" ht="19.5" customHeight="1">
      <c r="A1" s="192" t="s">
        <v>77</v>
      </c>
      <c r="B1" s="192"/>
      <c r="C1" s="192"/>
      <c r="D1" s="190">
        <v>14</v>
      </c>
      <c r="E1" s="190"/>
      <c r="T1" s="501" t="s">
        <v>76</v>
      </c>
      <c r="U1" s="501"/>
      <c r="V1" s="501"/>
      <c r="W1" s="501"/>
      <c r="X1" s="501"/>
      <c r="Y1" s="501"/>
      <c r="Z1" s="501"/>
      <c r="AA1" s="501"/>
    </row>
    <row r="2" spans="1:37" ht="19.5" customHeight="1">
      <c r="N2" s="183"/>
      <c r="O2" s="183"/>
      <c r="S2" s="34"/>
      <c r="T2" s="501" t="s">
        <v>478</v>
      </c>
      <c r="U2" s="501"/>
      <c r="V2" s="501"/>
      <c r="W2" s="501"/>
      <c r="X2" s="501"/>
      <c r="Y2" s="501"/>
      <c r="Z2" s="501"/>
      <c r="AA2" s="501"/>
    </row>
    <row r="3" spans="1:37" ht="19.5" customHeight="1">
      <c r="T3" s="34"/>
      <c r="U3" s="34"/>
      <c r="V3" s="34"/>
      <c r="W3" s="34"/>
      <c r="X3" s="34"/>
      <c r="Y3" s="34"/>
      <c r="Z3" s="34"/>
    </row>
    <row r="4" spans="1:37" ht="19.5" customHeight="1">
      <c r="A4" s="191" t="s">
        <v>62</v>
      </c>
      <c r="B4" s="191"/>
      <c r="C4" s="191"/>
      <c r="D4" s="191"/>
      <c r="E4" s="191"/>
      <c r="F4" s="191"/>
      <c r="G4" s="191"/>
      <c r="H4" s="191"/>
      <c r="I4" s="191"/>
      <c r="J4" s="183" t="str">
        <f>K101</f>
        <v>岸　智昭</v>
      </c>
      <c r="K4" s="183"/>
      <c r="L4" s="183"/>
      <c r="M4" s="183"/>
      <c r="N4" s="183"/>
      <c r="O4" s="183"/>
      <c r="P4" s="1" t="s">
        <v>1</v>
      </c>
    </row>
    <row r="5" spans="1:37" ht="22.5" customHeight="1">
      <c r="A5" s="34"/>
      <c r="B5" s="34"/>
      <c r="C5" s="34"/>
      <c r="D5" s="34"/>
      <c r="E5" s="34"/>
      <c r="F5" s="34"/>
      <c r="G5" s="34"/>
      <c r="AD5" s="78"/>
      <c r="AE5" s="78"/>
      <c r="AF5" s="78"/>
      <c r="AG5" s="78"/>
      <c r="AH5" s="78"/>
      <c r="AI5" s="78"/>
    </row>
    <row r="6" spans="1:37" ht="19.5" customHeight="1" thickBot="1">
      <c r="AD6" s="78"/>
      <c r="AE6" s="78"/>
      <c r="AF6" s="78"/>
      <c r="AG6" s="78"/>
      <c r="AH6" s="78"/>
      <c r="AI6" s="78"/>
    </row>
    <row r="7" spans="1:37" ht="21.75" customHeight="1" thickBot="1">
      <c r="M7" s="34" t="s">
        <v>2</v>
      </c>
      <c r="N7" s="34"/>
      <c r="O7" s="34"/>
      <c r="P7" s="502"/>
      <c r="Q7" s="502"/>
      <c r="R7" s="502"/>
      <c r="S7" s="502"/>
      <c r="T7" s="502"/>
      <c r="U7" s="502"/>
      <c r="V7" s="502"/>
      <c r="W7" s="502"/>
      <c r="X7" s="502"/>
      <c r="Y7" s="502"/>
      <c r="AD7" s="186" t="s">
        <v>355</v>
      </c>
      <c r="AE7" s="187"/>
      <c r="AF7" s="187"/>
      <c r="AG7" s="187"/>
      <c r="AH7" s="187"/>
      <c r="AI7" s="188"/>
      <c r="AK7" s="127">
        <f>IF(OR(AD7="定時制",AD7="通信制")=TRUE,1,0)</f>
        <v>0</v>
      </c>
    </row>
    <row r="8" spans="1:37" ht="21.75" customHeight="1">
      <c r="M8" s="5"/>
      <c r="N8" s="5"/>
      <c r="O8" s="5"/>
      <c r="P8" s="5"/>
      <c r="AD8" s="181" t="str">
        <f>IF(AK7=1,"定通大会以外の申請なら右のセルを１に→","")</f>
        <v/>
      </c>
      <c r="AE8" s="181"/>
      <c r="AF8" s="181"/>
      <c r="AG8" s="181"/>
      <c r="AH8" s="181"/>
      <c r="AI8" s="182"/>
    </row>
    <row r="9" spans="1:37" ht="21.75" customHeight="1">
      <c r="M9" s="183" t="s">
        <v>63</v>
      </c>
      <c r="N9" s="183"/>
      <c r="O9" s="34"/>
      <c r="P9" s="502"/>
      <c r="Q9" s="502"/>
      <c r="R9" s="502"/>
      <c r="S9" s="502"/>
      <c r="T9" s="502"/>
      <c r="U9" s="502"/>
      <c r="V9" s="502"/>
      <c r="W9" s="502"/>
      <c r="X9" s="502"/>
      <c r="Y9" s="502"/>
      <c r="Z9" s="41" t="s">
        <v>3</v>
      </c>
      <c r="AD9" s="181"/>
      <c r="AE9" s="181"/>
      <c r="AF9" s="181"/>
      <c r="AG9" s="181"/>
      <c r="AH9" s="181"/>
      <c r="AI9" s="182"/>
    </row>
    <row r="10" spans="1:37" ht="21.75" customHeight="1">
      <c r="M10" s="5"/>
      <c r="N10" s="5"/>
      <c r="O10" s="5"/>
      <c r="P10" s="5"/>
      <c r="AD10" s="189" t="str">
        <f>IF(AK7&lt;&gt;1,"",IF(AI8=1,"","定時制通信制"))</f>
        <v/>
      </c>
      <c r="AE10" s="189"/>
      <c r="AF10" s="189"/>
      <c r="AG10" s="189"/>
      <c r="AH10" s="189"/>
      <c r="AI10" s="189"/>
    </row>
    <row r="11" spans="1:37" ht="19.5" customHeight="1"/>
    <row r="12" spans="1:37" ht="19.5" customHeight="1">
      <c r="F12" s="184" t="str">
        <f>D101</f>
        <v>令和</v>
      </c>
      <c r="G12" s="184"/>
      <c r="H12" s="185">
        <v>7</v>
      </c>
      <c r="I12" s="184"/>
      <c r="J12" s="40" t="s">
        <v>341</v>
      </c>
      <c r="K12" s="40"/>
      <c r="L12" s="40" t="str">
        <f>"近畿高等学校"&amp;AD10&amp;"体育大会"</f>
        <v>近畿高等学校体育大会</v>
      </c>
      <c r="M12" s="40"/>
      <c r="N12" s="40"/>
      <c r="O12" s="40"/>
      <c r="P12" s="40"/>
      <c r="Q12" s="40"/>
      <c r="R12" s="40"/>
      <c r="S12" s="40"/>
      <c r="T12" s="40"/>
      <c r="U12" s="40"/>
      <c r="V12" s="40"/>
    </row>
    <row r="13" spans="1:37" ht="19.5" customHeight="1">
      <c r="C13" s="2" t="s">
        <v>4</v>
      </c>
      <c r="D13" s="501"/>
      <c r="E13" s="501"/>
      <c r="F13" s="501"/>
      <c r="G13" s="501"/>
      <c r="H13" s="501"/>
      <c r="I13" s="501"/>
      <c r="J13" s="501"/>
      <c r="K13" s="501"/>
      <c r="L13" s="501"/>
      <c r="M13" s="2" t="s">
        <v>5</v>
      </c>
      <c r="N13" s="3" t="s">
        <v>6</v>
      </c>
    </row>
    <row r="14" spans="1:37" ht="19.5" customHeight="1">
      <c r="D14" s="2"/>
      <c r="E14" s="2"/>
      <c r="F14" s="2"/>
      <c r="G14" s="2"/>
      <c r="H14" s="2"/>
      <c r="I14" s="2"/>
      <c r="J14" s="2"/>
      <c r="K14" s="2"/>
      <c r="L14" s="2"/>
      <c r="M14" s="2"/>
      <c r="N14" s="3"/>
    </row>
    <row r="15" spans="1:37" ht="19.5" customHeight="1"/>
    <row r="16" spans="1:37" ht="19.5" customHeight="1">
      <c r="A16" s="4" t="s">
        <v>7</v>
      </c>
    </row>
    <row r="17" spans="1:24" ht="19.5" customHeight="1">
      <c r="A17" s="4"/>
    </row>
    <row r="18" spans="1:24" ht="19.5" customHeight="1"/>
    <row r="19" spans="1:24" ht="19.5" customHeight="1">
      <c r="A19" s="183" t="s">
        <v>8</v>
      </c>
      <c r="B19" s="183"/>
      <c r="C19" s="183"/>
      <c r="D19" s="183"/>
      <c r="E19" s="183"/>
      <c r="F19" s="183"/>
      <c r="G19" s="183"/>
      <c r="H19" s="183"/>
      <c r="I19" s="183"/>
      <c r="J19" s="183"/>
      <c r="K19" s="183"/>
      <c r="L19" s="183"/>
      <c r="M19" s="183"/>
      <c r="N19" s="183"/>
      <c r="O19" s="183"/>
      <c r="P19" s="183"/>
      <c r="Q19" s="183"/>
      <c r="R19" s="183"/>
      <c r="S19" s="183"/>
      <c r="T19" s="183"/>
      <c r="U19" s="183"/>
      <c r="V19" s="183"/>
      <c r="W19" s="183"/>
      <c r="X19" s="183"/>
    </row>
    <row r="20" spans="1:24" ht="20.25" customHeight="1"/>
    <row r="21" spans="1:24" ht="20.25" customHeight="1">
      <c r="G21" s="1" t="s">
        <v>9</v>
      </c>
    </row>
    <row r="22" spans="1:24" ht="20.25" customHeight="1"/>
    <row r="23" spans="1:24" ht="20.25" customHeight="1">
      <c r="G23" s="6">
        <v>1</v>
      </c>
      <c r="I23" s="4" t="s">
        <v>78</v>
      </c>
      <c r="O23" s="1">
        <f>D1+1</f>
        <v>15</v>
      </c>
      <c r="P23" s="1" t="s">
        <v>79</v>
      </c>
    </row>
    <row r="24" spans="1:24" ht="20.25" customHeight="1"/>
    <row r="25" spans="1:24" ht="20.25" customHeight="1">
      <c r="G25" s="6">
        <v>2</v>
      </c>
      <c r="I25" s="4" t="s">
        <v>80</v>
      </c>
      <c r="O25" s="1">
        <f>O23+1</f>
        <v>16</v>
      </c>
      <c r="P25" s="1" t="s">
        <v>81</v>
      </c>
    </row>
    <row r="26" spans="1:24" ht="20.25" customHeight="1"/>
    <row r="27" spans="1:24" ht="20.25" customHeight="1">
      <c r="G27" s="138">
        <v>3</v>
      </c>
      <c r="I27" s="4" t="s">
        <v>479</v>
      </c>
    </row>
    <row r="28" spans="1:24" ht="20.25" customHeight="1"/>
    <row r="29" spans="1:24" ht="20.25" customHeight="1">
      <c r="G29" s="138"/>
      <c r="I29" s="4"/>
    </row>
    <row r="30" spans="1:24" ht="20.25" customHeight="1"/>
    <row r="31" spans="1:24" ht="20.25" customHeight="1"/>
    <row r="32" spans="1:24" ht="20.25" customHeight="1"/>
    <row r="33" ht="20.25" customHeight="1"/>
    <row r="34" ht="20.25" customHeight="1"/>
    <row r="35" ht="20.25" customHeight="1"/>
    <row r="36" ht="20.25" customHeight="1"/>
    <row r="37" ht="18" customHeight="1"/>
    <row r="38" ht="18" customHeight="1"/>
    <row r="100" spans="1:16">
      <c r="A100" s="4" t="s">
        <v>340</v>
      </c>
    </row>
    <row r="101" spans="1:16">
      <c r="B101" s="51" t="s">
        <v>338</v>
      </c>
      <c r="C101" s="53"/>
      <c r="D101" s="155" t="s">
        <v>464</v>
      </c>
      <c r="E101" s="53"/>
      <c r="F101" s="53"/>
      <c r="G101" s="53"/>
      <c r="H101" s="53"/>
      <c r="I101" s="53" t="s">
        <v>221</v>
      </c>
      <c r="J101" s="63"/>
      <c r="K101" s="155" t="s">
        <v>483</v>
      </c>
      <c r="L101" s="63"/>
      <c r="M101" s="63"/>
      <c r="N101" s="63"/>
      <c r="O101" s="63"/>
      <c r="P101" s="64"/>
    </row>
    <row r="102" spans="1:16">
      <c r="B102" s="65" t="s">
        <v>339</v>
      </c>
      <c r="C102" s="66"/>
      <c r="D102" s="156">
        <v>7</v>
      </c>
      <c r="E102" s="58"/>
      <c r="F102" s="58"/>
      <c r="G102" s="58" t="s">
        <v>455</v>
      </c>
      <c r="H102" s="58"/>
      <c r="I102" s="180">
        <v>2025</v>
      </c>
      <c r="J102" s="180"/>
      <c r="K102" s="66"/>
      <c r="L102" s="66"/>
      <c r="M102" s="66"/>
      <c r="N102" s="66"/>
      <c r="O102" s="66"/>
      <c r="P102" s="67"/>
    </row>
    <row r="103" spans="1:16">
      <c r="B103" s="139" t="s">
        <v>454</v>
      </c>
      <c r="C103" s="140"/>
      <c r="D103" s="140"/>
      <c r="E103" s="140" t="str">
        <f>D101&amp;D102&amp;"年("&amp;I102&amp;"年)　月　日"</f>
        <v>令和7年(2025年)　月　日</v>
      </c>
      <c r="F103" s="140"/>
      <c r="G103" s="140"/>
      <c r="H103" s="140"/>
      <c r="I103" s="140"/>
      <c r="J103" s="140"/>
      <c r="K103" s="140"/>
      <c r="L103" s="140"/>
      <c r="M103" s="140"/>
      <c r="N103" s="140"/>
      <c r="O103" s="140"/>
      <c r="P103" s="141"/>
    </row>
  </sheetData>
  <sheetProtection algorithmName="SHA-512" hashValue="ev8n6t5YQFa0k1m1HO98ECwDj6R7m94axJVBzYEt+N+STH4sFLIhfv/AmMSiBSD+7qj1C6lmLIc96OV5ourAlA==" saltValue="h9iUx7Qsn3Feip5s48infA==" spinCount="100000" sheet="1" formatCells="0"/>
  <mergeCells count="19">
    <mergeCell ref="AD7:AI7"/>
    <mergeCell ref="AD10:AI10"/>
    <mergeCell ref="D1:E1"/>
    <mergeCell ref="N2:O2"/>
    <mergeCell ref="A4:I4"/>
    <mergeCell ref="J4:O4"/>
    <mergeCell ref="P7:Y7"/>
    <mergeCell ref="A1:C1"/>
    <mergeCell ref="T1:AA1"/>
    <mergeCell ref="T2:AA2"/>
    <mergeCell ref="I102:J102"/>
    <mergeCell ref="AD8:AH9"/>
    <mergeCell ref="AI8:AI9"/>
    <mergeCell ref="A19:X19"/>
    <mergeCell ref="F12:G12"/>
    <mergeCell ref="H12:I12"/>
    <mergeCell ref="M9:N9"/>
    <mergeCell ref="P9:Y9"/>
    <mergeCell ref="D13:L13"/>
  </mergeCells>
  <phoneticPr fontId="19"/>
  <conditionalFormatting sqref="AI8:AI9">
    <cfRule type="expression" dxfId="0" priority="1" stopIfTrue="1">
      <formula>$AK$7=1</formula>
    </cfRule>
  </conditionalFormatting>
  <dataValidations count="3">
    <dataValidation type="list" allowBlank="1" showInputMessage="1" showErrorMessage="1" sqref="AD7" xr:uid="{00000000-0002-0000-0200-000000000000}">
      <formula1>"全日制,定時制,通信制,特別支援学校"</formula1>
    </dataValidation>
    <dataValidation type="list" allowBlank="1" showInputMessage="1" showErrorMessage="1" prompt="定通大会以外：1_x000a_" sqref="AI8:AI9" xr:uid="{00000000-0002-0000-0200-000001000000}">
      <formula1>"0,1"</formula1>
    </dataValidation>
    <dataValidation type="list" allowBlank="1" showInputMessage="1" showErrorMessage="1" sqref="G29" xr:uid="{00000000-0002-0000-0200-000002000000}">
      <formula1>"4"</formula1>
    </dataValidation>
  </dataValidations>
  <pageMargins left="0.74803149606299213" right="0.74803149606299213" top="0.98425196850393704" bottom="0.98425196850393704" header="0.51181102362204722" footer="0.51181102362204722"/>
  <pageSetup paperSize="9" scale="96"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79"/>
  <sheetViews>
    <sheetView zoomScaleNormal="100" workbookViewId="0">
      <selection activeCell="A2" sqref="A2"/>
    </sheetView>
  </sheetViews>
  <sheetFormatPr defaultColWidth="9" defaultRowHeight="13.2"/>
  <cols>
    <col min="1" max="78" width="2.88671875" style="8" customWidth="1"/>
    <col min="79" max="16384" width="9" style="8"/>
  </cols>
  <sheetData>
    <row r="1" spans="1:32" ht="16.5" customHeight="1">
      <c r="A1" s="236" t="s">
        <v>82</v>
      </c>
      <c r="B1" s="236"/>
      <c r="C1" s="236"/>
      <c r="D1" s="236"/>
      <c r="E1" s="237">
        <f>'鑑(様式14)'!D1+1</f>
        <v>15</v>
      </c>
      <c r="F1" s="237"/>
    </row>
    <row r="2" spans="1:32" ht="16.5" customHeight="1">
      <c r="B2" s="9"/>
      <c r="C2" s="238" t="str">
        <f>'鑑(様式14)'!F12</f>
        <v>令和</v>
      </c>
      <c r="D2" s="238"/>
      <c r="E2" s="238">
        <f>'鑑(様式14)'!H12</f>
        <v>7</v>
      </c>
      <c r="F2" s="238"/>
      <c r="G2" s="33" t="str">
        <f>'鑑(様式14)'!J12&amp;'鑑(様式14)'!L12&amp;"選手派遣事業報告書"</f>
        <v>年度　近畿高等学校体育大会選手派遣事業報告書</v>
      </c>
      <c r="H2" s="33"/>
      <c r="I2" s="33"/>
      <c r="J2" s="33"/>
      <c r="K2" s="33"/>
      <c r="L2" s="33"/>
      <c r="M2" s="33"/>
      <c r="N2" s="33"/>
      <c r="O2" s="33"/>
      <c r="P2" s="33"/>
      <c r="Q2" s="33"/>
      <c r="R2" s="33"/>
      <c r="S2" s="33"/>
      <c r="T2" s="33"/>
      <c r="U2" s="33"/>
      <c r="V2" s="33"/>
      <c r="W2" s="33"/>
      <c r="X2" s="33"/>
      <c r="Y2" s="33"/>
      <c r="Z2" s="9"/>
      <c r="AA2" s="9"/>
      <c r="AB2" s="9"/>
      <c r="AC2" s="10"/>
      <c r="AD2" s="10"/>
      <c r="AE2" s="10"/>
      <c r="AF2" s="10"/>
    </row>
    <row r="3" spans="1:32" ht="9" customHeight="1"/>
    <row r="4" spans="1:32" ht="21" customHeight="1">
      <c r="S4" s="199" t="s">
        <v>2</v>
      </c>
      <c r="T4" s="199"/>
      <c r="U4" s="199"/>
      <c r="V4" s="199">
        <f>'鑑(様式14)'!P7</f>
        <v>0</v>
      </c>
      <c r="W4" s="199"/>
      <c r="X4" s="199"/>
      <c r="Y4" s="199"/>
      <c r="Z4" s="199"/>
      <c r="AA4" s="199"/>
      <c r="AB4" s="199"/>
      <c r="AC4" s="199"/>
      <c r="AD4" s="199"/>
    </row>
    <row r="5" spans="1:32" ht="21" customHeight="1">
      <c r="S5" s="196" t="s">
        <v>342</v>
      </c>
      <c r="T5" s="197"/>
      <c r="U5" s="198"/>
      <c r="V5" s="199" t="str">
        <f>'鑑(様式14)'!AD7</f>
        <v>全日制</v>
      </c>
      <c r="W5" s="199"/>
      <c r="X5" s="199"/>
      <c r="Y5" s="199"/>
      <c r="Z5" s="199"/>
      <c r="AA5" s="199"/>
      <c r="AB5" s="199"/>
      <c r="AC5" s="199"/>
      <c r="AD5" s="199"/>
    </row>
    <row r="6" spans="1:32" ht="21" customHeight="1">
      <c r="A6" s="9"/>
      <c r="S6" s="199" t="s">
        <v>10</v>
      </c>
      <c r="T6" s="199"/>
      <c r="U6" s="199"/>
      <c r="V6" s="200"/>
      <c r="W6" s="201"/>
      <c r="X6" s="201"/>
      <c r="Y6" s="201"/>
      <c r="Z6" s="201"/>
      <c r="AA6" s="201"/>
      <c r="AB6" s="201"/>
      <c r="AC6" s="202" t="str">
        <f>IF(OR(V5="定時制",V5="通信制")=TRUE,"(定通部)","")</f>
        <v/>
      </c>
      <c r="AD6" s="203"/>
    </row>
    <row r="7" spans="1:32" ht="21" customHeight="1">
      <c r="S7" s="230" t="s">
        <v>11</v>
      </c>
      <c r="T7" s="230"/>
      <c r="U7" s="230"/>
      <c r="V7" s="503"/>
      <c r="W7" s="504"/>
      <c r="X7" s="504"/>
      <c r="Y7" s="504"/>
      <c r="Z7" s="504"/>
      <c r="AA7" s="504"/>
      <c r="AB7" s="504"/>
      <c r="AC7" s="504"/>
      <c r="AD7" s="505"/>
    </row>
    <row r="8" spans="1:32" ht="9.75" customHeight="1" thickBot="1"/>
    <row r="9" spans="1:32" ht="21" customHeight="1">
      <c r="A9" s="231" t="s">
        <v>12</v>
      </c>
      <c r="B9" s="232"/>
      <c r="C9" s="232"/>
      <c r="D9" s="232"/>
      <c r="E9" s="232"/>
      <c r="F9" s="233"/>
      <c r="G9" s="231">
        <f>'鑑(様式14)'!D13</f>
        <v>0</v>
      </c>
      <c r="H9" s="232"/>
      <c r="I9" s="232"/>
      <c r="J9" s="232"/>
      <c r="K9" s="232"/>
      <c r="L9" s="232"/>
      <c r="M9" s="232"/>
      <c r="N9" s="232"/>
      <c r="O9" s="232"/>
      <c r="P9" s="232"/>
      <c r="Q9" s="232"/>
      <c r="R9" s="232"/>
      <c r="S9" s="232"/>
      <c r="T9" s="232"/>
      <c r="U9" s="232"/>
      <c r="V9" s="232"/>
      <c r="W9" s="232"/>
      <c r="X9" s="232"/>
      <c r="Y9" s="232"/>
      <c r="Z9" s="232"/>
      <c r="AA9" s="232"/>
      <c r="AB9" s="232"/>
      <c r="AC9" s="232"/>
      <c r="AD9" s="234"/>
    </row>
    <row r="10" spans="1:32" ht="21" customHeight="1">
      <c r="A10" s="225"/>
      <c r="B10" s="199"/>
      <c r="C10" s="199"/>
      <c r="D10" s="199"/>
      <c r="E10" s="199"/>
      <c r="F10" s="196"/>
      <c r="G10" s="225"/>
      <c r="H10" s="199"/>
      <c r="I10" s="199"/>
      <c r="J10" s="199"/>
      <c r="K10" s="199"/>
      <c r="L10" s="199"/>
      <c r="M10" s="199"/>
      <c r="N10" s="199"/>
      <c r="O10" s="199"/>
      <c r="P10" s="199"/>
      <c r="Q10" s="199"/>
      <c r="R10" s="199"/>
      <c r="S10" s="199"/>
      <c r="T10" s="199"/>
      <c r="U10" s="199"/>
      <c r="V10" s="199"/>
      <c r="W10" s="199"/>
      <c r="X10" s="199"/>
      <c r="Y10" s="199"/>
      <c r="Z10" s="199"/>
      <c r="AA10" s="199"/>
      <c r="AB10" s="199"/>
      <c r="AC10" s="199"/>
      <c r="AD10" s="235"/>
    </row>
    <row r="11" spans="1:32" ht="21" customHeight="1">
      <c r="A11" s="225" t="s">
        <v>13</v>
      </c>
      <c r="B11" s="199"/>
      <c r="C11" s="199"/>
      <c r="D11" s="199"/>
      <c r="E11" s="199"/>
      <c r="F11" s="196"/>
      <c r="G11" s="509">
        <v>45826</v>
      </c>
      <c r="H11" s="510"/>
      <c r="I11" s="510"/>
      <c r="J11" s="510"/>
      <c r="K11" s="510"/>
      <c r="L11" s="510"/>
      <c r="M11" s="510"/>
      <c r="N11" s="510"/>
      <c r="O11" s="510"/>
      <c r="P11" s="510"/>
      <c r="Q11" s="510"/>
      <c r="R11" s="229" t="s">
        <v>64</v>
      </c>
      <c r="S11" s="229"/>
      <c r="T11" s="511">
        <v>45828</v>
      </c>
      <c r="U11" s="511"/>
      <c r="V11" s="511"/>
      <c r="W11" s="511"/>
      <c r="X11" s="511"/>
      <c r="Y11" s="511"/>
      <c r="Z11" s="511"/>
      <c r="AA11" s="511"/>
      <c r="AB11" s="511"/>
      <c r="AC11" s="511"/>
      <c r="AD11" s="512"/>
    </row>
    <row r="12" spans="1:32" ht="21" customHeight="1">
      <c r="A12" s="225" t="s">
        <v>14</v>
      </c>
      <c r="B12" s="199"/>
      <c r="C12" s="199"/>
      <c r="D12" s="199" t="s">
        <v>15</v>
      </c>
      <c r="E12" s="199"/>
      <c r="F12" s="196"/>
      <c r="G12" s="506"/>
      <c r="H12" s="507"/>
      <c r="I12" s="507"/>
      <c r="J12" s="507"/>
      <c r="K12" s="507"/>
      <c r="L12" s="507"/>
      <c r="M12" s="507"/>
      <c r="N12" s="507"/>
      <c r="O12" s="507"/>
      <c r="P12" s="507"/>
      <c r="Q12" s="507"/>
      <c r="R12" s="507"/>
      <c r="S12" s="507"/>
      <c r="T12" s="507"/>
      <c r="U12" s="507"/>
      <c r="V12" s="507"/>
      <c r="W12" s="507"/>
      <c r="X12" s="507"/>
      <c r="Y12" s="507"/>
      <c r="Z12" s="507"/>
      <c r="AA12" s="507"/>
      <c r="AB12" s="507"/>
      <c r="AC12" s="507"/>
      <c r="AD12" s="508"/>
    </row>
    <row r="13" spans="1:32" ht="21" customHeight="1" thickBot="1">
      <c r="A13" s="226"/>
      <c r="B13" s="227"/>
      <c r="C13" s="227"/>
      <c r="D13" s="227" t="s">
        <v>16</v>
      </c>
      <c r="E13" s="227"/>
      <c r="F13" s="228"/>
      <c r="G13" s="513"/>
      <c r="H13" s="514"/>
      <c r="I13" s="514"/>
      <c r="J13" s="514"/>
      <c r="K13" s="514"/>
      <c r="L13" s="514"/>
      <c r="M13" s="514"/>
      <c r="N13" s="514"/>
      <c r="O13" s="514"/>
      <c r="P13" s="514"/>
      <c r="Q13" s="514"/>
      <c r="R13" s="514"/>
      <c r="S13" s="514"/>
      <c r="T13" s="514"/>
      <c r="U13" s="514"/>
      <c r="V13" s="142" t="s">
        <v>75</v>
      </c>
      <c r="W13" s="142"/>
      <c r="X13" s="142"/>
      <c r="Y13" s="515"/>
      <c r="Z13" s="515"/>
      <c r="AA13" s="515"/>
      <c r="AB13" s="515"/>
      <c r="AC13" s="515"/>
      <c r="AD13" s="143" t="s">
        <v>5</v>
      </c>
    </row>
    <row r="14" spans="1:32" ht="15" customHeight="1" thickBot="1"/>
    <row r="15" spans="1:32" ht="21" customHeight="1" thickBot="1">
      <c r="A15" s="193" t="s">
        <v>17</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221"/>
    </row>
    <row r="16" spans="1:32" ht="21" customHeight="1" thickBot="1">
      <c r="A16" s="193" t="s">
        <v>18</v>
      </c>
      <c r="B16" s="194"/>
      <c r="C16" s="194"/>
      <c r="D16" s="194"/>
      <c r="E16" s="194"/>
      <c r="F16" s="194"/>
      <c r="G16" s="222" t="s">
        <v>19</v>
      </c>
      <c r="H16" s="195"/>
      <c r="I16" s="223" t="s">
        <v>20</v>
      </c>
      <c r="J16" s="224"/>
      <c r="K16" s="193" t="s">
        <v>18</v>
      </c>
      <c r="L16" s="194"/>
      <c r="M16" s="194"/>
      <c r="N16" s="194"/>
      <c r="O16" s="194"/>
      <c r="P16" s="195"/>
      <c r="Q16" s="223" t="s">
        <v>19</v>
      </c>
      <c r="R16" s="224"/>
      <c r="S16" s="213" t="s">
        <v>20</v>
      </c>
      <c r="T16" s="214"/>
      <c r="U16" s="193" t="s">
        <v>18</v>
      </c>
      <c r="V16" s="194"/>
      <c r="W16" s="194"/>
      <c r="X16" s="194"/>
      <c r="Y16" s="194"/>
      <c r="Z16" s="195"/>
      <c r="AA16" s="223" t="s">
        <v>19</v>
      </c>
      <c r="AB16" s="223"/>
      <c r="AC16" s="213" t="s">
        <v>20</v>
      </c>
      <c r="AD16" s="214"/>
    </row>
    <row r="17" spans="1:32" ht="21" customHeight="1">
      <c r="A17" s="516"/>
      <c r="B17" s="517"/>
      <c r="C17" s="517"/>
      <c r="D17" s="517"/>
      <c r="E17" s="517"/>
      <c r="F17" s="518"/>
      <c r="G17" s="519"/>
      <c r="H17" s="518"/>
      <c r="I17" s="520"/>
      <c r="J17" s="521"/>
      <c r="K17" s="522"/>
      <c r="L17" s="523"/>
      <c r="M17" s="523"/>
      <c r="N17" s="523"/>
      <c r="O17" s="523"/>
      <c r="P17" s="524"/>
      <c r="Q17" s="525"/>
      <c r="R17" s="526"/>
      <c r="S17" s="525"/>
      <c r="T17" s="527"/>
      <c r="U17" s="522"/>
      <c r="V17" s="523"/>
      <c r="W17" s="523"/>
      <c r="X17" s="523"/>
      <c r="Y17" s="523"/>
      <c r="Z17" s="524"/>
      <c r="AA17" s="526"/>
      <c r="AB17" s="524"/>
      <c r="AC17" s="525"/>
      <c r="AD17" s="527"/>
    </row>
    <row r="18" spans="1:32" ht="21" customHeight="1">
      <c r="A18" s="528"/>
      <c r="B18" s="504"/>
      <c r="C18" s="504"/>
      <c r="D18" s="504"/>
      <c r="E18" s="504"/>
      <c r="F18" s="505"/>
      <c r="G18" s="529"/>
      <c r="H18" s="530"/>
      <c r="I18" s="531"/>
      <c r="J18" s="529"/>
      <c r="K18" s="528"/>
      <c r="L18" s="504"/>
      <c r="M18" s="504"/>
      <c r="N18" s="504"/>
      <c r="O18" s="504"/>
      <c r="P18" s="505"/>
      <c r="Q18" s="532"/>
      <c r="R18" s="503"/>
      <c r="S18" s="532"/>
      <c r="T18" s="533"/>
      <c r="U18" s="528"/>
      <c r="V18" s="504"/>
      <c r="W18" s="504"/>
      <c r="X18" s="504"/>
      <c r="Y18" s="504"/>
      <c r="Z18" s="505"/>
      <c r="AA18" s="503"/>
      <c r="AB18" s="505"/>
      <c r="AC18" s="532"/>
      <c r="AD18" s="533"/>
    </row>
    <row r="19" spans="1:32" ht="21" customHeight="1">
      <c r="A19" s="528"/>
      <c r="B19" s="504"/>
      <c r="C19" s="504"/>
      <c r="D19" s="504"/>
      <c r="E19" s="504"/>
      <c r="F19" s="505"/>
      <c r="G19" s="529"/>
      <c r="H19" s="530"/>
      <c r="I19" s="531"/>
      <c r="J19" s="529"/>
      <c r="K19" s="528"/>
      <c r="L19" s="504"/>
      <c r="M19" s="504"/>
      <c r="N19" s="504"/>
      <c r="O19" s="504"/>
      <c r="P19" s="505"/>
      <c r="Q19" s="532"/>
      <c r="R19" s="503"/>
      <c r="S19" s="532"/>
      <c r="T19" s="533"/>
      <c r="U19" s="528"/>
      <c r="V19" s="504"/>
      <c r="W19" s="504"/>
      <c r="X19" s="504"/>
      <c r="Y19" s="504"/>
      <c r="Z19" s="505"/>
      <c r="AA19" s="503"/>
      <c r="AB19" s="505"/>
      <c r="AC19" s="532"/>
      <c r="AD19" s="533"/>
    </row>
    <row r="20" spans="1:32" ht="21" customHeight="1">
      <c r="A20" s="528"/>
      <c r="B20" s="504"/>
      <c r="C20" s="504"/>
      <c r="D20" s="504"/>
      <c r="E20" s="504"/>
      <c r="F20" s="505"/>
      <c r="G20" s="529"/>
      <c r="H20" s="530"/>
      <c r="I20" s="531"/>
      <c r="J20" s="529"/>
      <c r="K20" s="528"/>
      <c r="L20" s="504"/>
      <c r="M20" s="504"/>
      <c r="N20" s="504"/>
      <c r="O20" s="504"/>
      <c r="P20" s="505"/>
      <c r="Q20" s="532"/>
      <c r="R20" s="503"/>
      <c r="S20" s="532"/>
      <c r="T20" s="533"/>
      <c r="U20" s="528"/>
      <c r="V20" s="504"/>
      <c r="W20" s="504"/>
      <c r="X20" s="504"/>
      <c r="Y20" s="504"/>
      <c r="Z20" s="505"/>
      <c r="AA20" s="503"/>
      <c r="AB20" s="505"/>
      <c r="AC20" s="532"/>
      <c r="AD20" s="533"/>
    </row>
    <row r="21" spans="1:32" ht="21" customHeight="1">
      <c r="A21" s="528"/>
      <c r="B21" s="504"/>
      <c r="C21" s="504"/>
      <c r="D21" s="504"/>
      <c r="E21" s="504"/>
      <c r="F21" s="505"/>
      <c r="G21" s="529"/>
      <c r="H21" s="530"/>
      <c r="I21" s="531"/>
      <c r="J21" s="529"/>
      <c r="K21" s="528"/>
      <c r="L21" s="504"/>
      <c r="M21" s="504"/>
      <c r="N21" s="504"/>
      <c r="O21" s="504"/>
      <c r="P21" s="505"/>
      <c r="Q21" s="532"/>
      <c r="R21" s="503"/>
      <c r="S21" s="532"/>
      <c r="T21" s="533"/>
      <c r="U21" s="528"/>
      <c r="V21" s="504"/>
      <c r="W21" s="504"/>
      <c r="X21" s="504"/>
      <c r="Y21" s="504"/>
      <c r="Z21" s="505"/>
      <c r="AA21" s="503"/>
      <c r="AB21" s="505"/>
      <c r="AC21" s="532"/>
      <c r="AD21" s="533"/>
    </row>
    <row r="22" spans="1:32" ht="21" customHeight="1">
      <c r="A22" s="528"/>
      <c r="B22" s="504"/>
      <c r="C22" s="504"/>
      <c r="D22" s="504"/>
      <c r="E22" s="504"/>
      <c r="F22" s="505"/>
      <c r="G22" s="529"/>
      <c r="H22" s="530"/>
      <c r="I22" s="531"/>
      <c r="J22" s="529"/>
      <c r="K22" s="528"/>
      <c r="L22" s="504"/>
      <c r="M22" s="504"/>
      <c r="N22" s="504"/>
      <c r="O22" s="504"/>
      <c r="P22" s="505"/>
      <c r="Q22" s="532"/>
      <c r="R22" s="503"/>
      <c r="S22" s="532"/>
      <c r="T22" s="533"/>
      <c r="U22" s="528"/>
      <c r="V22" s="504"/>
      <c r="W22" s="504"/>
      <c r="X22" s="504"/>
      <c r="Y22" s="504"/>
      <c r="Z22" s="505"/>
      <c r="AA22" s="503"/>
      <c r="AB22" s="505"/>
      <c r="AC22" s="532"/>
      <c r="AD22" s="533"/>
    </row>
    <row r="23" spans="1:32" ht="21" customHeight="1">
      <c r="A23" s="528"/>
      <c r="B23" s="504"/>
      <c r="C23" s="504"/>
      <c r="D23" s="504"/>
      <c r="E23" s="504"/>
      <c r="F23" s="505"/>
      <c r="G23" s="529"/>
      <c r="H23" s="530"/>
      <c r="I23" s="531"/>
      <c r="J23" s="529"/>
      <c r="K23" s="528"/>
      <c r="L23" s="504"/>
      <c r="M23" s="504"/>
      <c r="N23" s="504"/>
      <c r="O23" s="504"/>
      <c r="P23" s="505"/>
      <c r="Q23" s="532"/>
      <c r="R23" s="503"/>
      <c r="S23" s="532"/>
      <c r="T23" s="533"/>
      <c r="U23" s="528"/>
      <c r="V23" s="504"/>
      <c r="W23" s="504"/>
      <c r="X23" s="504"/>
      <c r="Y23" s="504"/>
      <c r="Z23" s="505"/>
      <c r="AA23" s="503"/>
      <c r="AB23" s="505"/>
      <c r="AC23" s="532"/>
      <c r="AD23" s="533"/>
    </row>
    <row r="24" spans="1:32" ht="21" customHeight="1">
      <c r="A24" s="528"/>
      <c r="B24" s="504"/>
      <c r="C24" s="504"/>
      <c r="D24" s="504"/>
      <c r="E24" s="504"/>
      <c r="F24" s="505"/>
      <c r="G24" s="529"/>
      <c r="H24" s="530"/>
      <c r="I24" s="531"/>
      <c r="J24" s="529"/>
      <c r="K24" s="528"/>
      <c r="L24" s="504"/>
      <c r="M24" s="504"/>
      <c r="N24" s="504"/>
      <c r="O24" s="504"/>
      <c r="P24" s="505"/>
      <c r="Q24" s="532"/>
      <c r="R24" s="503"/>
      <c r="S24" s="532"/>
      <c r="T24" s="533"/>
      <c r="U24" s="528"/>
      <c r="V24" s="504"/>
      <c r="W24" s="504"/>
      <c r="X24" s="504"/>
      <c r="Y24" s="504"/>
      <c r="Z24" s="505"/>
      <c r="AA24" s="503"/>
      <c r="AB24" s="505"/>
      <c r="AC24" s="532"/>
      <c r="AD24" s="533"/>
    </row>
    <row r="25" spans="1:32" ht="21" customHeight="1">
      <c r="A25" s="528"/>
      <c r="B25" s="504"/>
      <c r="C25" s="504"/>
      <c r="D25" s="504"/>
      <c r="E25" s="504"/>
      <c r="F25" s="505"/>
      <c r="G25" s="529"/>
      <c r="H25" s="530"/>
      <c r="I25" s="531"/>
      <c r="J25" s="529"/>
      <c r="K25" s="528"/>
      <c r="L25" s="504"/>
      <c r="M25" s="504"/>
      <c r="N25" s="504"/>
      <c r="O25" s="504"/>
      <c r="P25" s="505"/>
      <c r="Q25" s="532"/>
      <c r="R25" s="503"/>
      <c r="S25" s="532"/>
      <c r="T25" s="533"/>
      <c r="U25" s="528"/>
      <c r="V25" s="504"/>
      <c r="W25" s="504"/>
      <c r="X25" s="504"/>
      <c r="Y25" s="504"/>
      <c r="Z25" s="505"/>
      <c r="AA25" s="503"/>
      <c r="AB25" s="505"/>
      <c r="AC25" s="532"/>
      <c r="AD25" s="533"/>
    </row>
    <row r="26" spans="1:32" ht="21" customHeight="1" thickBot="1">
      <c r="A26" s="534"/>
      <c r="B26" s="535"/>
      <c r="C26" s="535"/>
      <c r="D26" s="535"/>
      <c r="E26" s="535"/>
      <c r="F26" s="536"/>
      <c r="G26" s="529"/>
      <c r="H26" s="530"/>
      <c r="I26" s="531"/>
      <c r="J26" s="529"/>
      <c r="K26" s="537"/>
      <c r="L26" s="538"/>
      <c r="M26" s="538"/>
      <c r="N26" s="538"/>
      <c r="O26" s="538"/>
      <c r="P26" s="530"/>
      <c r="Q26" s="531"/>
      <c r="R26" s="529"/>
      <c r="S26" s="531"/>
      <c r="T26" s="539"/>
      <c r="U26" s="537"/>
      <c r="V26" s="538"/>
      <c r="W26" s="538"/>
      <c r="X26" s="538"/>
      <c r="Y26" s="538"/>
      <c r="Z26" s="530"/>
      <c r="AA26" s="529"/>
      <c r="AB26" s="530"/>
      <c r="AC26" s="531"/>
      <c r="AD26" s="539"/>
    </row>
    <row r="27" spans="1:32" ht="21" customHeight="1" thickBot="1">
      <c r="A27" s="86">
        <f>10-COUNTBLANK(A17:A26)</f>
        <v>0</v>
      </c>
      <c r="B27" s="35"/>
      <c r="C27" s="35"/>
      <c r="D27" s="35"/>
      <c r="E27" s="35"/>
      <c r="F27" s="35"/>
      <c r="G27" s="35"/>
      <c r="H27" s="35"/>
      <c r="I27" s="35"/>
      <c r="J27" s="35"/>
      <c r="K27" s="86">
        <f>10-COUNTBLANK(K17:K26)</f>
        <v>0</v>
      </c>
      <c r="L27" s="20"/>
      <c r="M27" s="20"/>
      <c r="N27" s="20"/>
      <c r="O27" s="20"/>
      <c r="P27" s="20"/>
      <c r="Q27" s="20"/>
      <c r="R27" s="20"/>
      <c r="S27" s="20"/>
      <c r="T27" s="20"/>
      <c r="U27" s="86">
        <f>10-COUNTBLANK(U17:U26)</f>
        <v>0</v>
      </c>
      <c r="V27" s="11"/>
      <c r="W27" s="11"/>
      <c r="X27" s="11"/>
      <c r="Y27" s="11"/>
      <c r="Z27" s="11"/>
      <c r="AA27" s="11"/>
      <c r="AB27" s="11"/>
      <c r="AC27" s="11"/>
      <c r="AD27" s="11"/>
      <c r="AF27" s="87">
        <f>A27+K27+U27</f>
        <v>0</v>
      </c>
    </row>
    <row r="28" spans="1:32" ht="29.25" customHeight="1" thickBot="1">
      <c r="A28" s="204" t="s">
        <v>74</v>
      </c>
      <c r="B28" s="205"/>
      <c r="C28" s="205"/>
      <c r="D28" s="205"/>
      <c r="E28" s="205"/>
      <c r="F28" s="244"/>
      <c r="G28" s="244"/>
      <c r="H28" s="245"/>
      <c r="I28" s="241" t="s">
        <v>440</v>
      </c>
      <c r="J28" s="242"/>
      <c r="K28" s="242"/>
      <c r="L28" s="242"/>
      <c r="M28" s="540"/>
      <c r="N28" s="540"/>
      <c r="O28" s="130" t="s">
        <v>441</v>
      </c>
      <c r="P28" s="243" t="s">
        <v>439</v>
      </c>
      <c r="Q28" s="205"/>
      <c r="R28" s="541" t="s">
        <v>484</v>
      </c>
      <c r="S28" s="542"/>
      <c r="T28" s="542"/>
      <c r="U28" s="542"/>
      <c r="V28" s="542"/>
      <c r="W28" s="542"/>
      <c r="X28" s="542"/>
      <c r="Y28" s="543"/>
      <c r="Z28" s="544" t="s">
        <v>354</v>
      </c>
      <c r="AA28" s="544"/>
      <c r="AB28" s="544"/>
      <c r="AC28" s="239" t="s">
        <v>438</v>
      </c>
      <c r="AD28" s="240"/>
    </row>
    <row r="29" spans="1:32" ht="10.5" customHeight="1" thickBot="1">
      <c r="N29" s="22"/>
      <c r="O29" s="22"/>
      <c r="P29" s="22"/>
      <c r="Q29" s="22"/>
      <c r="R29" s="22"/>
      <c r="S29" s="22"/>
      <c r="T29" s="22"/>
    </row>
    <row r="30" spans="1:32" ht="18" customHeight="1">
      <c r="A30" s="217" t="s">
        <v>21</v>
      </c>
      <c r="B30" s="218"/>
      <c r="C30" s="218"/>
      <c r="D30" s="218"/>
      <c r="E30" s="218"/>
      <c r="F30" s="218"/>
      <c r="G30" s="218"/>
      <c r="H30" s="218"/>
      <c r="I30" s="218"/>
      <c r="J30" s="206"/>
      <c r="K30" s="208" t="s">
        <v>65</v>
      </c>
      <c r="L30" s="208"/>
      <c r="M30" s="208"/>
      <c r="N30" s="208"/>
      <c r="O30" s="208"/>
      <c r="P30" s="208"/>
      <c r="Q30" s="208"/>
      <c r="R30" s="208"/>
      <c r="S30" s="208"/>
      <c r="T30" s="208"/>
      <c r="U30" s="208"/>
      <c r="V30" s="208"/>
      <c r="W30" s="208"/>
      <c r="X30" s="208"/>
      <c r="Y30" s="208"/>
      <c r="Z30" s="208"/>
      <c r="AA30" s="208"/>
      <c r="AB30" s="208"/>
      <c r="AC30" s="208"/>
      <c r="AD30" s="215"/>
    </row>
    <row r="31" spans="1:32" ht="18" customHeight="1" thickBot="1">
      <c r="A31" s="219"/>
      <c r="B31" s="220"/>
      <c r="C31" s="220"/>
      <c r="D31" s="220"/>
      <c r="E31" s="220"/>
      <c r="F31" s="220"/>
      <c r="G31" s="220"/>
      <c r="H31" s="220"/>
      <c r="I31" s="220"/>
      <c r="J31" s="207"/>
      <c r="K31" s="209"/>
      <c r="L31" s="209"/>
      <c r="M31" s="209"/>
      <c r="N31" s="209"/>
      <c r="O31" s="209"/>
      <c r="P31" s="209"/>
      <c r="Q31" s="209"/>
      <c r="R31" s="209"/>
      <c r="S31" s="209"/>
      <c r="T31" s="209"/>
      <c r="U31" s="209"/>
      <c r="V31" s="209"/>
      <c r="W31" s="209"/>
      <c r="X31" s="209"/>
      <c r="Y31" s="209"/>
      <c r="Z31" s="209"/>
      <c r="AA31" s="209"/>
      <c r="AB31" s="209"/>
      <c r="AC31" s="209"/>
      <c r="AD31" s="216"/>
    </row>
    <row r="32" spans="1:32" ht="19.5" customHeight="1" thickBot="1">
      <c r="A32" s="193" t="s">
        <v>465</v>
      </c>
      <c r="B32" s="194"/>
      <c r="C32" s="194"/>
      <c r="D32" s="194"/>
      <c r="E32" s="195"/>
      <c r="F32" s="210" t="s">
        <v>66</v>
      </c>
      <c r="G32" s="211"/>
      <c r="H32" s="212" t="s">
        <v>22</v>
      </c>
      <c r="I32" s="213"/>
      <c r="J32" s="213"/>
      <c r="K32" s="213"/>
      <c r="L32" s="213"/>
      <c r="M32" s="213"/>
      <c r="N32" s="213"/>
      <c r="O32" s="213"/>
      <c r="P32" s="213"/>
      <c r="Q32" s="213"/>
      <c r="R32" s="213"/>
      <c r="S32" s="213"/>
      <c r="T32" s="213"/>
      <c r="U32" s="213"/>
      <c r="V32" s="213"/>
      <c r="W32" s="213"/>
      <c r="X32" s="213"/>
      <c r="Y32" s="213"/>
      <c r="Z32" s="213"/>
      <c r="AA32" s="213"/>
      <c r="AB32" s="213"/>
      <c r="AC32" s="213"/>
      <c r="AD32" s="214"/>
    </row>
    <row r="33" spans="1:30" ht="19.5" customHeight="1">
      <c r="A33" s="545"/>
      <c r="B33" s="546"/>
      <c r="C33" s="546"/>
      <c r="D33" s="546"/>
      <c r="E33" s="547"/>
      <c r="F33" s="526"/>
      <c r="G33" s="548"/>
      <c r="H33" s="549"/>
      <c r="I33" s="550"/>
      <c r="J33" s="550"/>
      <c r="K33" s="550"/>
      <c r="L33" s="550"/>
      <c r="M33" s="550"/>
      <c r="N33" s="550"/>
      <c r="O33" s="550"/>
      <c r="P33" s="550"/>
      <c r="Q33" s="550"/>
      <c r="R33" s="550"/>
      <c r="S33" s="550"/>
      <c r="T33" s="550"/>
      <c r="U33" s="550"/>
      <c r="V33" s="550"/>
      <c r="W33" s="550"/>
      <c r="X33" s="550"/>
      <c r="Y33" s="550"/>
      <c r="Z33" s="550"/>
      <c r="AA33" s="550"/>
      <c r="AB33" s="550"/>
      <c r="AC33" s="550"/>
      <c r="AD33" s="551"/>
    </row>
    <row r="34" spans="1:30" ht="19.5" customHeight="1">
      <c r="A34" s="552"/>
      <c r="B34" s="553"/>
      <c r="C34" s="553"/>
      <c r="D34" s="553"/>
      <c r="E34" s="554"/>
      <c r="F34" s="555"/>
      <c r="G34" s="556"/>
      <c r="H34" s="549"/>
      <c r="I34" s="550"/>
      <c r="J34" s="550"/>
      <c r="K34" s="550"/>
      <c r="L34" s="550"/>
      <c r="M34" s="550"/>
      <c r="N34" s="550"/>
      <c r="O34" s="550"/>
      <c r="P34" s="550"/>
      <c r="Q34" s="550"/>
      <c r="R34" s="550"/>
      <c r="S34" s="550"/>
      <c r="T34" s="550"/>
      <c r="U34" s="550"/>
      <c r="V34" s="550"/>
      <c r="W34" s="550"/>
      <c r="X34" s="550"/>
      <c r="Y34" s="550"/>
      <c r="Z34" s="550"/>
      <c r="AA34" s="550"/>
      <c r="AB34" s="550"/>
      <c r="AC34" s="550"/>
      <c r="AD34" s="551"/>
    </row>
    <row r="35" spans="1:30" ht="19.5" customHeight="1">
      <c r="A35" s="552"/>
      <c r="B35" s="553"/>
      <c r="C35" s="553"/>
      <c r="D35" s="553"/>
      <c r="E35" s="554"/>
      <c r="F35" s="555"/>
      <c r="G35" s="556"/>
      <c r="H35" s="549"/>
      <c r="I35" s="550"/>
      <c r="J35" s="550"/>
      <c r="K35" s="550"/>
      <c r="L35" s="550"/>
      <c r="M35" s="550"/>
      <c r="N35" s="550"/>
      <c r="O35" s="550"/>
      <c r="P35" s="550"/>
      <c r="Q35" s="550"/>
      <c r="R35" s="550"/>
      <c r="S35" s="550"/>
      <c r="T35" s="550"/>
      <c r="U35" s="550"/>
      <c r="V35" s="550"/>
      <c r="W35" s="550"/>
      <c r="X35" s="550"/>
      <c r="Y35" s="550"/>
      <c r="Z35" s="550"/>
      <c r="AA35" s="550"/>
      <c r="AB35" s="550"/>
      <c r="AC35" s="550"/>
      <c r="AD35" s="551"/>
    </row>
    <row r="36" spans="1:30" ht="19.5" customHeight="1">
      <c r="A36" s="552"/>
      <c r="B36" s="553"/>
      <c r="C36" s="553"/>
      <c r="D36" s="553"/>
      <c r="E36" s="554"/>
      <c r="F36" s="555"/>
      <c r="G36" s="556"/>
      <c r="H36" s="549"/>
      <c r="I36" s="550"/>
      <c r="J36" s="550"/>
      <c r="K36" s="550"/>
      <c r="L36" s="550"/>
      <c r="M36" s="550"/>
      <c r="N36" s="550"/>
      <c r="O36" s="550"/>
      <c r="P36" s="550"/>
      <c r="Q36" s="550"/>
      <c r="R36" s="550"/>
      <c r="S36" s="550"/>
      <c r="T36" s="550"/>
      <c r="U36" s="550"/>
      <c r="V36" s="550"/>
      <c r="W36" s="550"/>
      <c r="X36" s="550"/>
      <c r="Y36" s="550"/>
      <c r="Z36" s="550"/>
      <c r="AA36" s="550"/>
      <c r="AB36" s="550"/>
      <c r="AC36" s="550"/>
      <c r="AD36" s="551"/>
    </row>
    <row r="37" spans="1:30" ht="19.5" customHeight="1">
      <c r="A37" s="552"/>
      <c r="B37" s="553"/>
      <c r="C37" s="553"/>
      <c r="D37" s="553"/>
      <c r="E37" s="554"/>
      <c r="F37" s="555"/>
      <c r="G37" s="556"/>
      <c r="H37" s="549"/>
      <c r="I37" s="550"/>
      <c r="J37" s="550"/>
      <c r="K37" s="550"/>
      <c r="L37" s="550"/>
      <c r="M37" s="550"/>
      <c r="N37" s="550"/>
      <c r="O37" s="550"/>
      <c r="P37" s="550"/>
      <c r="Q37" s="550"/>
      <c r="R37" s="550"/>
      <c r="S37" s="550"/>
      <c r="T37" s="550"/>
      <c r="U37" s="550"/>
      <c r="V37" s="550"/>
      <c r="W37" s="550"/>
      <c r="X37" s="550"/>
      <c r="Y37" s="550"/>
      <c r="Z37" s="550"/>
      <c r="AA37" s="550"/>
      <c r="AB37" s="550"/>
      <c r="AC37" s="550"/>
      <c r="AD37" s="551"/>
    </row>
    <row r="38" spans="1:30" ht="19.5" customHeight="1">
      <c r="A38" s="557"/>
      <c r="B38" s="558"/>
      <c r="C38" s="558"/>
      <c r="D38" s="558"/>
      <c r="E38" s="559"/>
      <c r="F38" s="560"/>
      <c r="G38" s="561"/>
      <c r="H38" s="549"/>
      <c r="I38" s="550"/>
      <c r="J38" s="550"/>
      <c r="K38" s="550"/>
      <c r="L38" s="550"/>
      <c r="M38" s="550"/>
      <c r="N38" s="550"/>
      <c r="O38" s="550"/>
      <c r="P38" s="550"/>
      <c r="Q38" s="550"/>
      <c r="R38" s="550"/>
      <c r="S38" s="550"/>
      <c r="T38" s="550"/>
      <c r="U38" s="550"/>
      <c r="V38" s="550"/>
      <c r="W38" s="550"/>
      <c r="X38" s="550"/>
      <c r="Y38" s="550"/>
      <c r="Z38" s="550"/>
      <c r="AA38" s="550"/>
      <c r="AB38" s="550"/>
      <c r="AC38" s="550"/>
      <c r="AD38" s="551"/>
    </row>
    <row r="39" spans="1:30" ht="19.5" customHeight="1">
      <c r="A39" s="557"/>
      <c r="B39" s="558"/>
      <c r="C39" s="558"/>
      <c r="D39" s="558"/>
      <c r="E39" s="559"/>
      <c r="F39" s="560"/>
      <c r="G39" s="561"/>
      <c r="H39" s="549"/>
      <c r="I39" s="550"/>
      <c r="J39" s="550"/>
      <c r="K39" s="550"/>
      <c r="L39" s="550"/>
      <c r="M39" s="550"/>
      <c r="N39" s="550"/>
      <c r="O39" s="550"/>
      <c r="P39" s="550"/>
      <c r="Q39" s="550"/>
      <c r="R39" s="550"/>
      <c r="S39" s="550"/>
      <c r="T39" s="550"/>
      <c r="U39" s="550"/>
      <c r="V39" s="550"/>
      <c r="W39" s="550"/>
      <c r="X39" s="550"/>
      <c r="Y39" s="550"/>
      <c r="Z39" s="550"/>
      <c r="AA39" s="550"/>
      <c r="AB39" s="550"/>
      <c r="AC39" s="550"/>
      <c r="AD39" s="551"/>
    </row>
    <row r="40" spans="1:30" ht="19.5" customHeight="1">
      <c r="A40" s="552"/>
      <c r="B40" s="553"/>
      <c r="C40" s="553"/>
      <c r="D40" s="553"/>
      <c r="E40" s="554"/>
      <c r="F40" s="555"/>
      <c r="G40" s="556"/>
      <c r="H40" s="549"/>
      <c r="I40" s="550"/>
      <c r="J40" s="550"/>
      <c r="K40" s="550"/>
      <c r="L40" s="550"/>
      <c r="M40" s="550"/>
      <c r="N40" s="550"/>
      <c r="O40" s="550"/>
      <c r="P40" s="550"/>
      <c r="Q40" s="550"/>
      <c r="R40" s="550"/>
      <c r="S40" s="550"/>
      <c r="T40" s="550"/>
      <c r="U40" s="550"/>
      <c r="V40" s="550"/>
      <c r="W40" s="550"/>
      <c r="X40" s="550"/>
      <c r="Y40" s="550"/>
      <c r="Z40" s="550"/>
      <c r="AA40" s="550"/>
      <c r="AB40" s="550"/>
      <c r="AC40" s="550"/>
      <c r="AD40" s="551"/>
    </row>
    <row r="41" spans="1:30" ht="19.5" customHeight="1">
      <c r="A41" s="552"/>
      <c r="B41" s="553"/>
      <c r="C41" s="553"/>
      <c r="D41" s="553"/>
      <c r="E41" s="554"/>
      <c r="F41" s="555"/>
      <c r="G41" s="556"/>
      <c r="H41" s="549"/>
      <c r="I41" s="550"/>
      <c r="J41" s="550"/>
      <c r="K41" s="550"/>
      <c r="L41" s="550"/>
      <c r="M41" s="550"/>
      <c r="N41" s="550"/>
      <c r="O41" s="550"/>
      <c r="P41" s="550"/>
      <c r="Q41" s="550"/>
      <c r="R41" s="550"/>
      <c r="S41" s="550"/>
      <c r="T41" s="550"/>
      <c r="U41" s="550"/>
      <c r="V41" s="550"/>
      <c r="W41" s="550"/>
      <c r="X41" s="550"/>
      <c r="Y41" s="550"/>
      <c r="Z41" s="550"/>
      <c r="AA41" s="550"/>
      <c r="AB41" s="550"/>
      <c r="AC41" s="550"/>
      <c r="AD41" s="551"/>
    </row>
    <row r="42" spans="1:30" ht="19.5" customHeight="1" thickBot="1">
      <c r="A42" s="562"/>
      <c r="B42" s="563"/>
      <c r="C42" s="563"/>
      <c r="D42" s="563"/>
      <c r="E42" s="564"/>
      <c r="F42" s="565"/>
      <c r="G42" s="566"/>
      <c r="H42" s="567"/>
      <c r="I42" s="568"/>
      <c r="J42" s="568"/>
      <c r="K42" s="568"/>
      <c r="L42" s="568"/>
      <c r="M42" s="568"/>
      <c r="N42" s="568"/>
      <c r="O42" s="568"/>
      <c r="P42" s="568"/>
      <c r="Q42" s="568"/>
      <c r="R42" s="568"/>
      <c r="S42" s="568"/>
      <c r="T42" s="568"/>
      <c r="U42" s="568"/>
      <c r="V42" s="568"/>
      <c r="W42" s="568"/>
      <c r="X42" s="568"/>
      <c r="Y42" s="568"/>
      <c r="Z42" s="568"/>
      <c r="AA42" s="568"/>
      <c r="AB42" s="568"/>
      <c r="AC42" s="568"/>
      <c r="AD42" s="569"/>
    </row>
    <row r="43" spans="1:30" ht="21" customHeight="1"/>
    <row r="44" spans="1:30" ht="21" customHeight="1"/>
    <row r="45" spans="1:30" ht="21" customHeight="1"/>
    <row r="46" spans="1:30" ht="21" customHeight="1"/>
    <row r="47" spans="1:30" ht="21" customHeight="1"/>
    <row r="102" spans="1:29">
      <c r="A102" s="42" t="s">
        <v>105</v>
      </c>
      <c r="B102" s="42"/>
      <c r="C102" s="42" t="s">
        <v>106</v>
      </c>
      <c r="D102" s="42" t="s">
        <v>107</v>
      </c>
      <c r="E102" s="42"/>
      <c r="F102" s="42"/>
      <c r="G102" s="42"/>
      <c r="H102" s="42"/>
      <c r="I102" s="42"/>
      <c r="J102" s="42"/>
      <c r="K102" s="42"/>
      <c r="L102" s="42" t="s">
        <v>108</v>
      </c>
      <c r="M102" s="42"/>
      <c r="N102" s="42"/>
      <c r="O102" s="42"/>
      <c r="P102" s="42"/>
      <c r="Q102" s="42"/>
      <c r="R102" s="42"/>
      <c r="S102" s="42"/>
      <c r="T102" s="42"/>
      <c r="U102" s="42"/>
    </row>
    <row r="103" spans="1:29">
      <c r="A103" s="42"/>
      <c r="B103" s="42"/>
      <c r="C103" s="42"/>
      <c r="D103" s="43" t="s">
        <v>109</v>
      </c>
      <c r="E103" s="44" t="s">
        <v>2</v>
      </c>
      <c r="F103" s="45" t="s">
        <v>109</v>
      </c>
      <c r="G103" s="45" t="s">
        <v>110</v>
      </c>
      <c r="H103" s="43" t="s">
        <v>109</v>
      </c>
      <c r="I103" s="46" t="s">
        <v>111</v>
      </c>
      <c r="J103" s="44" t="s">
        <v>112</v>
      </c>
      <c r="K103" s="42"/>
      <c r="L103" s="43" t="s">
        <v>113</v>
      </c>
      <c r="M103" s="47" t="s">
        <v>112</v>
      </c>
      <c r="N103" s="47" t="s">
        <v>114</v>
      </c>
      <c r="O103" s="45" t="s">
        <v>115</v>
      </c>
      <c r="P103" s="45"/>
      <c r="Q103" s="45"/>
      <c r="R103" s="45"/>
      <c r="S103" s="45"/>
      <c r="T103" s="44"/>
      <c r="U103" s="42"/>
      <c r="W103" s="43" t="s">
        <v>110</v>
      </c>
      <c r="X103" s="84"/>
      <c r="Y103" s="84"/>
      <c r="Z103" s="84"/>
      <c r="AA103" s="84"/>
      <c r="AB103" s="84"/>
      <c r="AC103" s="85"/>
    </row>
    <row r="104" spans="1:29">
      <c r="A104" s="42"/>
      <c r="B104" s="42"/>
      <c r="C104" s="42"/>
      <c r="D104" s="48">
        <v>1</v>
      </c>
      <c r="E104" s="49" t="s">
        <v>116</v>
      </c>
      <c r="F104" s="42">
        <v>1</v>
      </c>
      <c r="G104" s="42" t="s">
        <v>117</v>
      </c>
      <c r="H104" s="48">
        <v>1</v>
      </c>
      <c r="I104" s="50" t="s">
        <v>118</v>
      </c>
      <c r="J104" s="49">
        <v>1</v>
      </c>
      <c r="K104" s="42"/>
      <c r="L104" s="51" t="s">
        <v>119</v>
      </c>
      <c r="M104" s="52">
        <v>1</v>
      </c>
      <c r="N104" s="52" t="s">
        <v>118</v>
      </c>
      <c r="O104" s="53" t="s">
        <v>118</v>
      </c>
      <c r="P104" s="53"/>
      <c r="Q104" s="53"/>
      <c r="R104" s="53"/>
      <c r="S104" s="53"/>
      <c r="T104" s="54"/>
      <c r="U104" s="42"/>
      <c r="W104" s="80" t="s">
        <v>356</v>
      </c>
      <c r="AC104" s="81"/>
    </row>
    <row r="105" spans="1:29">
      <c r="A105" s="42"/>
      <c r="B105" s="42"/>
      <c r="C105" s="42"/>
      <c r="D105" s="48">
        <v>2</v>
      </c>
      <c r="E105" s="49" t="s">
        <v>120</v>
      </c>
      <c r="F105" s="42">
        <v>2</v>
      </c>
      <c r="G105" s="42" t="s">
        <v>121</v>
      </c>
      <c r="H105" s="48">
        <v>2</v>
      </c>
      <c r="I105" s="50" t="s">
        <v>122</v>
      </c>
      <c r="J105" s="49">
        <v>2</v>
      </c>
      <c r="K105" s="42"/>
      <c r="L105" s="48"/>
      <c r="M105" s="55">
        <v>2</v>
      </c>
      <c r="N105" s="55" t="s">
        <v>123</v>
      </c>
      <c r="O105" s="42" t="s">
        <v>124</v>
      </c>
      <c r="P105" s="42" t="s">
        <v>125</v>
      </c>
      <c r="Q105" s="42" t="s">
        <v>126</v>
      </c>
      <c r="R105" s="42"/>
      <c r="S105" s="42"/>
      <c r="T105" s="49"/>
      <c r="U105" s="42"/>
      <c r="W105" s="80" t="s">
        <v>357</v>
      </c>
      <c r="AC105" s="81"/>
    </row>
    <row r="106" spans="1:29">
      <c r="A106" s="42"/>
      <c r="B106" s="42"/>
      <c r="C106" s="42"/>
      <c r="D106" s="48">
        <v>3</v>
      </c>
      <c r="E106" s="49" t="s">
        <v>127</v>
      </c>
      <c r="F106" s="42">
        <v>3</v>
      </c>
      <c r="G106" s="42" t="s">
        <v>128</v>
      </c>
      <c r="H106" s="48">
        <v>3</v>
      </c>
      <c r="I106" s="50" t="s">
        <v>129</v>
      </c>
      <c r="J106" s="49">
        <v>2</v>
      </c>
      <c r="K106" s="42"/>
      <c r="L106" s="48"/>
      <c r="M106" s="55">
        <v>3</v>
      </c>
      <c r="N106" s="55" t="s">
        <v>130</v>
      </c>
      <c r="O106" s="42" t="s">
        <v>131</v>
      </c>
      <c r="P106" s="42" t="s">
        <v>132</v>
      </c>
      <c r="Q106" s="42" t="s">
        <v>133</v>
      </c>
      <c r="R106" s="42"/>
      <c r="S106" s="42"/>
      <c r="T106" s="49"/>
      <c r="U106" s="42"/>
      <c r="W106" s="80" t="s">
        <v>358</v>
      </c>
      <c r="AC106" s="81"/>
    </row>
    <row r="107" spans="1:29">
      <c r="A107" s="42"/>
      <c r="B107" s="42"/>
      <c r="C107" s="42"/>
      <c r="D107" s="48">
        <v>4</v>
      </c>
      <c r="E107" s="49" t="s">
        <v>134</v>
      </c>
      <c r="F107" s="42">
        <v>4</v>
      </c>
      <c r="G107" s="42" t="s">
        <v>135</v>
      </c>
      <c r="H107" s="48">
        <v>4</v>
      </c>
      <c r="I107" s="50" t="s">
        <v>136</v>
      </c>
      <c r="J107" s="49">
        <v>3</v>
      </c>
      <c r="K107" s="42"/>
      <c r="L107" s="48"/>
      <c r="M107" s="55">
        <v>4</v>
      </c>
      <c r="N107" s="55" t="s">
        <v>137</v>
      </c>
      <c r="O107" s="42" t="s">
        <v>138</v>
      </c>
      <c r="P107" s="42" t="s">
        <v>139</v>
      </c>
      <c r="Q107" s="42" t="s">
        <v>140</v>
      </c>
      <c r="R107" s="42" t="s">
        <v>141</v>
      </c>
      <c r="S107" s="42"/>
      <c r="T107" s="49"/>
      <c r="U107" s="42"/>
      <c r="W107" s="80" t="s">
        <v>359</v>
      </c>
      <c r="AC107" s="81"/>
    </row>
    <row r="108" spans="1:29">
      <c r="A108" s="42"/>
      <c r="B108" s="42"/>
      <c r="C108" s="42"/>
      <c r="D108" s="48">
        <v>5</v>
      </c>
      <c r="E108" s="49" t="s">
        <v>142</v>
      </c>
      <c r="F108" s="42">
        <v>5</v>
      </c>
      <c r="G108" s="42" t="s">
        <v>143</v>
      </c>
      <c r="H108" s="48">
        <v>5</v>
      </c>
      <c r="I108" s="50" t="s">
        <v>144</v>
      </c>
      <c r="J108" s="49">
        <v>2</v>
      </c>
      <c r="K108" s="42"/>
      <c r="L108" s="48"/>
      <c r="M108" s="55">
        <v>5</v>
      </c>
      <c r="N108" s="55" t="s">
        <v>145</v>
      </c>
      <c r="O108" s="42" t="s">
        <v>146</v>
      </c>
      <c r="P108" s="42" t="s">
        <v>147</v>
      </c>
      <c r="Q108" s="42" t="s">
        <v>148</v>
      </c>
      <c r="R108" s="42" t="s">
        <v>149</v>
      </c>
      <c r="S108" s="42"/>
      <c r="T108" s="49"/>
      <c r="U108" s="42"/>
      <c r="W108" s="80" t="s">
        <v>360</v>
      </c>
      <c r="AC108" s="81"/>
    </row>
    <row r="109" spans="1:29">
      <c r="A109" s="42"/>
      <c r="B109" s="42"/>
      <c r="C109" s="42"/>
      <c r="D109" s="48">
        <v>6</v>
      </c>
      <c r="E109" s="49" t="s">
        <v>150</v>
      </c>
      <c r="F109" s="42">
        <v>6</v>
      </c>
      <c r="G109" s="42" t="s">
        <v>151</v>
      </c>
      <c r="H109" s="48">
        <v>6</v>
      </c>
      <c r="I109" s="50" t="s">
        <v>152</v>
      </c>
      <c r="J109" s="49">
        <v>3</v>
      </c>
      <c r="K109" s="42"/>
      <c r="L109" s="51" t="s">
        <v>153</v>
      </c>
      <c r="M109" s="52">
        <v>6</v>
      </c>
      <c r="N109" s="52" t="s">
        <v>154</v>
      </c>
      <c r="O109" s="53" t="s">
        <v>155</v>
      </c>
      <c r="P109" s="53" t="s">
        <v>156</v>
      </c>
      <c r="Q109" s="53" t="s">
        <v>157</v>
      </c>
      <c r="R109" s="53" t="s">
        <v>158</v>
      </c>
      <c r="S109" s="53" t="s">
        <v>159</v>
      </c>
      <c r="T109" s="54"/>
      <c r="U109" s="42"/>
      <c r="W109" s="80" t="s">
        <v>361</v>
      </c>
      <c r="AC109" s="81"/>
    </row>
    <row r="110" spans="1:29">
      <c r="A110" s="42"/>
      <c r="B110" s="42"/>
      <c r="C110" s="42"/>
      <c r="D110" s="48">
        <v>7</v>
      </c>
      <c r="E110" s="49" t="s">
        <v>160</v>
      </c>
      <c r="F110" s="42">
        <v>7</v>
      </c>
      <c r="G110" s="42" t="s">
        <v>161</v>
      </c>
      <c r="H110" s="48">
        <v>7</v>
      </c>
      <c r="I110" s="50" t="s">
        <v>162</v>
      </c>
      <c r="J110" s="49">
        <v>3</v>
      </c>
      <c r="K110" s="42"/>
      <c r="L110" s="48"/>
      <c r="M110" s="55">
        <v>7</v>
      </c>
      <c r="N110" s="55" t="s">
        <v>163</v>
      </c>
      <c r="O110" s="42" t="s">
        <v>164</v>
      </c>
      <c r="P110" s="42" t="s">
        <v>165</v>
      </c>
      <c r="Q110" s="42" t="s">
        <v>166</v>
      </c>
      <c r="R110" s="42" t="s">
        <v>167</v>
      </c>
      <c r="S110" s="42"/>
      <c r="T110" s="49"/>
      <c r="U110" s="42"/>
      <c r="W110" s="80" t="s">
        <v>362</v>
      </c>
      <c r="AC110" s="81"/>
    </row>
    <row r="111" spans="1:29">
      <c r="A111" s="42"/>
      <c r="B111" s="42"/>
      <c r="C111" s="42"/>
      <c r="D111" s="48">
        <v>8</v>
      </c>
      <c r="E111" s="49" t="s">
        <v>168</v>
      </c>
      <c r="F111" s="42">
        <v>8</v>
      </c>
      <c r="G111" s="42" t="s">
        <v>169</v>
      </c>
      <c r="H111" s="48">
        <v>8</v>
      </c>
      <c r="I111" s="50" t="s">
        <v>170</v>
      </c>
      <c r="J111" s="49">
        <v>4</v>
      </c>
      <c r="K111" s="42"/>
      <c r="L111" s="56"/>
      <c r="M111" s="57">
        <v>8</v>
      </c>
      <c r="N111" s="57" t="s">
        <v>171</v>
      </c>
      <c r="O111" s="58" t="s">
        <v>172</v>
      </c>
      <c r="P111" s="58" t="s">
        <v>173</v>
      </c>
      <c r="Q111" s="58" t="s">
        <v>174</v>
      </c>
      <c r="R111" s="58" t="s">
        <v>175</v>
      </c>
      <c r="S111" s="58" t="s">
        <v>176</v>
      </c>
      <c r="T111" s="59" t="s">
        <v>177</v>
      </c>
      <c r="U111" s="42"/>
      <c r="W111" s="80" t="s">
        <v>363</v>
      </c>
      <c r="AC111" s="81"/>
    </row>
    <row r="112" spans="1:29">
      <c r="A112" s="42"/>
      <c r="B112" s="42"/>
      <c r="C112" s="42"/>
      <c r="D112" s="48">
        <v>9</v>
      </c>
      <c r="E112" s="49" t="s">
        <v>178</v>
      </c>
      <c r="F112" s="42">
        <v>9</v>
      </c>
      <c r="G112" s="42" t="s">
        <v>179</v>
      </c>
      <c r="H112" s="48">
        <v>9</v>
      </c>
      <c r="I112" s="50" t="s">
        <v>180</v>
      </c>
      <c r="J112" s="49">
        <v>4</v>
      </c>
      <c r="K112" s="42"/>
      <c r="L112" s="48" t="s">
        <v>181</v>
      </c>
      <c r="M112" s="55">
        <v>9</v>
      </c>
      <c r="N112" s="55" t="s">
        <v>182</v>
      </c>
      <c r="O112" s="42" t="s">
        <v>183</v>
      </c>
      <c r="P112" s="42" t="s">
        <v>184</v>
      </c>
      <c r="Q112" s="42" t="s">
        <v>185</v>
      </c>
      <c r="R112" s="42" t="s">
        <v>186</v>
      </c>
      <c r="S112" s="42" t="s">
        <v>187</v>
      </c>
      <c r="T112" s="49"/>
      <c r="U112" s="42"/>
      <c r="W112" s="80" t="s">
        <v>364</v>
      </c>
      <c r="AC112" s="81"/>
    </row>
    <row r="113" spans="1:29">
      <c r="A113" s="42"/>
      <c r="B113" s="42"/>
      <c r="C113" s="42"/>
      <c r="D113" s="48">
        <v>10</v>
      </c>
      <c r="E113" s="49" t="s">
        <v>188</v>
      </c>
      <c r="F113" s="42">
        <v>10</v>
      </c>
      <c r="G113" s="42" t="s">
        <v>189</v>
      </c>
      <c r="H113" s="48">
        <v>10</v>
      </c>
      <c r="I113" s="50" t="s">
        <v>190</v>
      </c>
      <c r="J113" s="49">
        <v>4</v>
      </c>
      <c r="K113" s="42"/>
      <c r="L113" s="48"/>
      <c r="M113" s="55">
        <v>10</v>
      </c>
      <c r="N113" s="55" t="s">
        <v>191</v>
      </c>
      <c r="O113" s="42" t="s">
        <v>192</v>
      </c>
      <c r="P113" s="42" t="s">
        <v>193</v>
      </c>
      <c r="Q113" s="42" t="s">
        <v>194</v>
      </c>
      <c r="R113" s="42" t="s">
        <v>195</v>
      </c>
      <c r="S113" s="42"/>
      <c r="T113" s="49"/>
      <c r="U113" s="42"/>
      <c r="W113" s="80" t="s">
        <v>365</v>
      </c>
      <c r="AC113" s="81"/>
    </row>
    <row r="114" spans="1:29">
      <c r="A114" s="42"/>
      <c r="B114" s="42"/>
      <c r="C114" s="42"/>
      <c r="D114" s="48">
        <v>11</v>
      </c>
      <c r="E114" s="49" t="s">
        <v>196</v>
      </c>
      <c r="F114" s="42">
        <v>11</v>
      </c>
      <c r="G114" s="42" t="s">
        <v>197</v>
      </c>
      <c r="H114" s="48">
        <v>11</v>
      </c>
      <c r="I114" s="50" t="s">
        <v>198</v>
      </c>
      <c r="J114" s="49">
        <v>4</v>
      </c>
      <c r="K114" s="42"/>
      <c r="L114" s="48"/>
      <c r="M114" s="55">
        <v>11</v>
      </c>
      <c r="N114" s="55" t="s">
        <v>199</v>
      </c>
      <c r="O114" s="42" t="s">
        <v>200</v>
      </c>
      <c r="P114" s="42" t="s">
        <v>201</v>
      </c>
      <c r="Q114" s="42" t="s">
        <v>202</v>
      </c>
      <c r="R114" s="42" t="s">
        <v>203</v>
      </c>
      <c r="S114" s="42"/>
      <c r="T114" s="49"/>
      <c r="U114" s="42"/>
      <c r="W114" s="80" t="s">
        <v>366</v>
      </c>
      <c r="AC114" s="81"/>
    </row>
    <row r="115" spans="1:29">
      <c r="A115" s="42"/>
      <c r="B115" s="42"/>
      <c r="C115" s="42"/>
      <c r="D115" s="48">
        <v>12</v>
      </c>
      <c r="E115" s="49" t="s">
        <v>204</v>
      </c>
      <c r="F115" s="42">
        <v>12</v>
      </c>
      <c r="G115" s="42" t="s">
        <v>205</v>
      </c>
      <c r="H115" s="48">
        <v>12</v>
      </c>
      <c r="I115" s="50" t="s">
        <v>206</v>
      </c>
      <c r="J115" s="49">
        <v>5</v>
      </c>
      <c r="K115" s="42"/>
      <c r="L115" s="56"/>
      <c r="M115" s="57">
        <v>12</v>
      </c>
      <c r="N115" s="57" t="s">
        <v>207</v>
      </c>
      <c r="O115" s="58" t="s">
        <v>208</v>
      </c>
      <c r="P115" s="58" t="s">
        <v>209</v>
      </c>
      <c r="Q115" s="58" t="s">
        <v>210</v>
      </c>
      <c r="R115" s="58" t="s">
        <v>211</v>
      </c>
      <c r="S115" s="58"/>
      <c r="T115" s="59"/>
      <c r="U115" s="42"/>
      <c r="W115" s="80" t="s">
        <v>367</v>
      </c>
      <c r="AC115" s="81"/>
    </row>
    <row r="116" spans="1:29">
      <c r="A116" s="42"/>
      <c r="B116" s="42"/>
      <c r="C116" s="42"/>
      <c r="D116" s="48">
        <v>13</v>
      </c>
      <c r="E116" s="49" t="s">
        <v>212</v>
      </c>
      <c r="F116" s="42">
        <v>13</v>
      </c>
      <c r="G116" s="42" t="s">
        <v>213</v>
      </c>
      <c r="H116" s="48">
        <v>13</v>
      </c>
      <c r="I116" s="50" t="s">
        <v>214</v>
      </c>
      <c r="J116" s="49">
        <v>5</v>
      </c>
      <c r="K116" s="42"/>
      <c r="L116" s="42"/>
      <c r="M116" s="42"/>
      <c r="N116" s="42"/>
      <c r="O116" s="42"/>
      <c r="P116" s="42"/>
      <c r="Q116" s="42"/>
      <c r="R116" s="42"/>
      <c r="S116" s="42"/>
      <c r="T116" s="42"/>
      <c r="U116" s="42"/>
      <c r="W116" s="80" t="s">
        <v>368</v>
      </c>
      <c r="AC116" s="81"/>
    </row>
    <row r="117" spans="1:29">
      <c r="A117" s="42"/>
      <c r="B117" s="42"/>
      <c r="C117" s="42"/>
      <c r="D117" s="48">
        <v>14</v>
      </c>
      <c r="E117" s="49" t="s">
        <v>215</v>
      </c>
      <c r="F117" s="42">
        <v>14</v>
      </c>
      <c r="G117" s="42" t="s">
        <v>216</v>
      </c>
      <c r="H117" s="48">
        <v>14</v>
      </c>
      <c r="I117" s="50" t="s">
        <v>217</v>
      </c>
      <c r="J117" s="49">
        <v>5</v>
      </c>
      <c r="K117" s="42"/>
      <c r="S117" s="42"/>
      <c r="T117" s="42"/>
      <c r="U117" s="42"/>
      <c r="W117" s="80" t="s">
        <v>369</v>
      </c>
      <c r="AC117" s="81"/>
    </row>
    <row r="118" spans="1:29">
      <c r="A118" s="42"/>
      <c r="B118" s="42"/>
      <c r="C118" s="42"/>
      <c r="D118" s="48">
        <v>15</v>
      </c>
      <c r="E118" s="49" t="s">
        <v>218</v>
      </c>
      <c r="F118" s="42">
        <v>15</v>
      </c>
      <c r="G118" s="42" t="s">
        <v>219</v>
      </c>
      <c r="H118" s="48">
        <v>15</v>
      </c>
      <c r="I118" s="50" t="s">
        <v>220</v>
      </c>
      <c r="J118" s="49">
        <v>6</v>
      </c>
      <c r="K118" s="42"/>
      <c r="S118" s="42"/>
      <c r="T118" s="42"/>
      <c r="U118" s="42"/>
      <c r="W118" s="80" t="s">
        <v>370</v>
      </c>
      <c r="AC118" s="81"/>
    </row>
    <row r="119" spans="1:29">
      <c r="A119" s="42"/>
      <c r="B119" s="42"/>
      <c r="C119" s="42"/>
      <c r="D119" s="48">
        <v>16</v>
      </c>
      <c r="E119" s="49" t="s">
        <v>222</v>
      </c>
      <c r="F119" s="42">
        <v>16</v>
      </c>
      <c r="G119" s="42" t="s">
        <v>223</v>
      </c>
      <c r="H119" s="48">
        <v>16</v>
      </c>
      <c r="I119" s="50" t="s">
        <v>224</v>
      </c>
      <c r="J119" s="49">
        <v>6</v>
      </c>
      <c r="K119" s="42"/>
      <c r="L119" s="42"/>
      <c r="M119" s="42"/>
      <c r="N119" s="42"/>
      <c r="O119" s="42"/>
      <c r="P119" s="42"/>
      <c r="Q119" s="42"/>
      <c r="R119" s="42"/>
      <c r="S119" s="42"/>
      <c r="T119" s="42"/>
      <c r="U119" s="42"/>
      <c r="W119" s="80" t="s">
        <v>371</v>
      </c>
      <c r="AC119" s="81"/>
    </row>
    <row r="120" spans="1:29">
      <c r="A120" s="42"/>
      <c r="B120" s="42"/>
      <c r="C120" s="42"/>
      <c r="D120" s="48">
        <v>17</v>
      </c>
      <c r="E120" s="49" t="s">
        <v>225</v>
      </c>
      <c r="F120" s="42">
        <v>17</v>
      </c>
      <c r="G120" s="42" t="s">
        <v>226</v>
      </c>
      <c r="H120" s="48">
        <v>17</v>
      </c>
      <c r="I120" s="50" t="s">
        <v>227</v>
      </c>
      <c r="J120" s="49">
        <v>6</v>
      </c>
      <c r="K120" s="42"/>
      <c r="L120" s="42"/>
      <c r="M120" s="42"/>
      <c r="N120" s="42"/>
      <c r="O120" s="42"/>
      <c r="P120" s="42"/>
      <c r="Q120" s="42"/>
      <c r="R120" s="42"/>
      <c r="S120" s="42"/>
      <c r="T120" s="42"/>
      <c r="U120" s="42"/>
      <c r="W120" s="80" t="s">
        <v>372</v>
      </c>
      <c r="AC120" s="81"/>
    </row>
    <row r="121" spans="1:29">
      <c r="A121" s="42"/>
      <c r="B121" s="42"/>
      <c r="C121" s="42"/>
      <c r="D121" s="48">
        <v>18</v>
      </c>
      <c r="E121" s="49" t="s">
        <v>228</v>
      </c>
      <c r="F121" s="42">
        <v>18</v>
      </c>
      <c r="G121" s="42" t="s">
        <v>229</v>
      </c>
      <c r="H121" s="48">
        <v>18</v>
      </c>
      <c r="I121" s="50" t="s">
        <v>230</v>
      </c>
      <c r="J121" s="49">
        <v>6</v>
      </c>
      <c r="K121" s="42"/>
      <c r="L121" s="42"/>
      <c r="M121" s="42"/>
      <c r="N121" s="42"/>
      <c r="O121" s="42"/>
      <c r="P121" s="42"/>
      <c r="Q121" s="42"/>
      <c r="R121" s="42"/>
      <c r="S121" s="42"/>
      <c r="T121" s="42"/>
      <c r="U121" s="42"/>
      <c r="W121" s="80" t="s">
        <v>373</v>
      </c>
      <c r="AC121" s="81"/>
    </row>
    <row r="122" spans="1:29">
      <c r="A122" s="42"/>
      <c r="B122" s="42"/>
      <c r="C122" s="42"/>
      <c r="D122" s="48">
        <v>19</v>
      </c>
      <c r="E122" s="49" t="s">
        <v>231</v>
      </c>
      <c r="F122" s="42">
        <v>19</v>
      </c>
      <c r="G122" s="42" t="s">
        <v>232</v>
      </c>
      <c r="H122" s="48">
        <v>19</v>
      </c>
      <c r="I122" s="50" t="s">
        <v>233</v>
      </c>
      <c r="J122" s="49">
        <v>5</v>
      </c>
      <c r="K122" s="42"/>
      <c r="L122" s="42"/>
      <c r="M122" s="42"/>
      <c r="N122" s="42"/>
      <c r="O122" s="42"/>
      <c r="P122" s="42"/>
      <c r="Q122" s="42"/>
      <c r="R122" s="42"/>
      <c r="S122" s="42"/>
      <c r="T122" s="42"/>
      <c r="U122" s="42"/>
      <c r="W122" s="80" t="s">
        <v>482</v>
      </c>
      <c r="AC122" s="81"/>
    </row>
    <row r="123" spans="1:29">
      <c r="A123" s="42"/>
      <c r="B123" s="42"/>
      <c r="C123" s="42"/>
      <c r="D123" s="48">
        <v>20</v>
      </c>
      <c r="E123" s="49" t="s">
        <v>234</v>
      </c>
      <c r="F123" s="42">
        <v>20</v>
      </c>
      <c r="G123" s="42" t="s">
        <v>235</v>
      </c>
      <c r="H123" s="48">
        <v>20</v>
      </c>
      <c r="I123" s="50" t="s">
        <v>236</v>
      </c>
      <c r="J123" s="49">
        <v>6</v>
      </c>
      <c r="K123" s="42"/>
      <c r="L123" s="42"/>
      <c r="M123" s="42"/>
      <c r="N123" s="42"/>
      <c r="O123" s="42"/>
      <c r="P123" s="42"/>
      <c r="Q123" s="42"/>
      <c r="R123" s="42"/>
      <c r="S123" s="42"/>
      <c r="T123" s="42"/>
      <c r="U123" s="42"/>
      <c r="W123" s="80" t="s">
        <v>374</v>
      </c>
      <c r="AC123" s="81"/>
    </row>
    <row r="124" spans="1:29">
      <c r="A124" s="42"/>
      <c r="B124" s="42"/>
      <c r="C124" s="42"/>
      <c r="D124" s="48">
        <v>21</v>
      </c>
      <c r="E124" s="49" t="s">
        <v>237</v>
      </c>
      <c r="F124" s="42">
        <v>21</v>
      </c>
      <c r="G124" s="42" t="s">
        <v>238</v>
      </c>
      <c r="H124" s="48">
        <v>21</v>
      </c>
      <c r="I124" s="50" t="s">
        <v>239</v>
      </c>
      <c r="J124" s="49">
        <v>7</v>
      </c>
      <c r="K124" s="42"/>
      <c r="L124" s="42"/>
      <c r="M124" s="42"/>
      <c r="N124" s="42"/>
      <c r="O124" s="42"/>
      <c r="P124" s="42"/>
      <c r="Q124" s="42"/>
      <c r="R124" s="42"/>
      <c r="S124" s="42"/>
      <c r="T124" s="42"/>
      <c r="U124" s="42"/>
      <c r="W124" s="80" t="s">
        <v>375</v>
      </c>
      <c r="AC124" s="81"/>
    </row>
    <row r="125" spans="1:29">
      <c r="A125" s="42"/>
      <c r="B125" s="42"/>
      <c r="C125" s="42"/>
      <c r="D125" s="48">
        <v>22</v>
      </c>
      <c r="E125" s="49" t="s">
        <v>240</v>
      </c>
      <c r="F125" s="42">
        <v>22</v>
      </c>
      <c r="G125" s="42" t="s">
        <v>241</v>
      </c>
      <c r="H125" s="48">
        <v>22</v>
      </c>
      <c r="I125" s="50" t="s">
        <v>242</v>
      </c>
      <c r="J125" s="49">
        <v>7</v>
      </c>
      <c r="K125" s="42"/>
      <c r="L125" s="42"/>
      <c r="M125" s="42"/>
      <c r="N125" s="42"/>
      <c r="O125" s="42"/>
      <c r="P125" s="42"/>
      <c r="Q125" s="42"/>
      <c r="R125" s="42"/>
      <c r="S125" s="42"/>
      <c r="T125" s="42"/>
      <c r="U125" s="42"/>
      <c r="W125" s="80" t="s">
        <v>376</v>
      </c>
      <c r="AC125" s="81"/>
    </row>
    <row r="126" spans="1:29">
      <c r="A126" s="42"/>
      <c r="B126" s="42"/>
      <c r="C126" s="42"/>
      <c r="D126" s="48">
        <v>23</v>
      </c>
      <c r="E126" s="49" t="s">
        <v>243</v>
      </c>
      <c r="F126" s="42">
        <v>23</v>
      </c>
      <c r="G126" s="42" t="s">
        <v>244</v>
      </c>
      <c r="H126" s="48">
        <v>23</v>
      </c>
      <c r="I126" s="50" t="s">
        <v>245</v>
      </c>
      <c r="J126" s="49">
        <v>7</v>
      </c>
      <c r="K126" s="42"/>
      <c r="L126" s="42"/>
      <c r="M126" s="42"/>
      <c r="N126" s="42"/>
      <c r="O126" s="42"/>
      <c r="P126" s="42"/>
      <c r="Q126" s="42"/>
      <c r="R126" s="42"/>
      <c r="S126" s="42"/>
      <c r="T126" s="42"/>
      <c r="U126" s="42"/>
      <c r="W126" s="80" t="s">
        <v>377</v>
      </c>
      <c r="AC126" s="81"/>
    </row>
    <row r="127" spans="1:29">
      <c r="A127" s="42"/>
      <c r="B127" s="42"/>
      <c r="C127" s="42"/>
      <c r="D127" s="48">
        <v>24</v>
      </c>
      <c r="E127" s="49" t="s">
        <v>246</v>
      </c>
      <c r="F127" s="42">
        <v>24</v>
      </c>
      <c r="G127" s="42" t="s">
        <v>247</v>
      </c>
      <c r="H127" s="48">
        <v>24</v>
      </c>
      <c r="I127" s="50" t="s">
        <v>248</v>
      </c>
      <c r="J127" s="49">
        <v>7</v>
      </c>
      <c r="K127" s="42"/>
      <c r="L127" s="42"/>
      <c r="M127" s="42"/>
      <c r="N127" s="42"/>
      <c r="O127" s="42"/>
      <c r="P127" s="42"/>
      <c r="Q127" s="42"/>
      <c r="R127" s="42"/>
      <c r="S127" s="42"/>
      <c r="T127" s="42"/>
      <c r="U127" s="42"/>
      <c r="W127" s="80" t="s">
        <v>378</v>
      </c>
      <c r="AC127" s="81"/>
    </row>
    <row r="128" spans="1:29">
      <c r="A128" s="42"/>
      <c r="B128" s="42"/>
      <c r="C128" s="42"/>
      <c r="D128" s="48">
        <v>25</v>
      </c>
      <c r="E128" s="49" t="s">
        <v>249</v>
      </c>
      <c r="F128" s="42">
        <v>25</v>
      </c>
      <c r="G128" s="42" t="s">
        <v>250</v>
      </c>
      <c r="H128" s="48">
        <v>25</v>
      </c>
      <c r="I128" s="60" t="s">
        <v>251</v>
      </c>
      <c r="J128" s="49">
        <v>0</v>
      </c>
      <c r="K128" s="42"/>
      <c r="L128" s="42"/>
      <c r="M128" s="42"/>
      <c r="N128" s="42"/>
      <c r="O128" s="42"/>
      <c r="P128" s="42"/>
      <c r="Q128" s="42"/>
      <c r="R128" s="42"/>
      <c r="S128" s="42"/>
      <c r="T128" s="42"/>
      <c r="U128" s="42"/>
      <c r="W128" s="80" t="s">
        <v>379</v>
      </c>
      <c r="AC128" s="81"/>
    </row>
    <row r="129" spans="1:29">
      <c r="A129" s="42"/>
      <c r="B129" s="42"/>
      <c r="C129" s="42"/>
      <c r="D129" s="48">
        <v>26</v>
      </c>
      <c r="E129" s="49" t="s">
        <v>252</v>
      </c>
      <c r="F129" s="42">
        <v>26</v>
      </c>
      <c r="G129" s="42" t="s">
        <v>253</v>
      </c>
      <c r="H129" s="48">
        <v>26</v>
      </c>
      <c r="I129" s="60" t="s">
        <v>254</v>
      </c>
      <c r="J129" s="49">
        <v>8</v>
      </c>
      <c r="K129" s="42"/>
      <c r="L129" s="42"/>
      <c r="M129" s="42"/>
      <c r="N129" s="42"/>
      <c r="O129" s="42"/>
      <c r="P129" s="42"/>
      <c r="Q129" s="42"/>
      <c r="R129" s="42"/>
      <c r="S129" s="42"/>
      <c r="T129" s="42"/>
      <c r="U129" s="42"/>
      <c r="W129" s="80" t="s">
        <v>380</v>
      </c>
      <c r="AC129" s="81"/>
    </row>
    <row r="130" spans="1:29">
      <c r="A130" s="42"/>
      <c r="B130" s="42"/>
      <c r="C130" s="42"/>
      <c r="D130" s="48">
        <v>27</v>
      </c>
      <c r="E130" s="49" t="s">
        <v>255</v>
      </c>
      <c r="F130" s="42">
        <v>27</v>
      </c>
      <c r="G130" s="42" t="s">
        <v>256</v>
      </c>
      <c r="H130" s="48">
        <v>27</v>
      </c>
      <c r="I130" s="60" t="s">
        <v>257</v>
      </c>
      <c r="J130" s="49">
        <v>8</v>
      </c>
      <c r="K130" s="42"/>
      <c r="L130" s="42"/>
      <c r="M130" s="42"/>
      <c r="N130" s="42"/>
      <c r="O130" s="42"/>
      <c r="P130" s="42"/>
      <c r="Q130" s="42"/>
      <c r="R130" s="42"/>
      <c r="S130" s="42"/>
      <c r="T130" s="42"/>
      <c r="U130" s="42"/>
      <c r="W130" s="80" t="s">
        <v>381</v>
      </c>
      <c r="AC130" s="81"/>
    </row>
    <row r="131" spans="1:29">
      <c r="A131" s="42"/>
      <c r="B131" s="42"/>
      <c r="C131" s="42"/>
      <c r="D131" s="48">
        <v>28</v>
      </c>
      <c r="E131" s="49" t="s">
        <v>258</v>
      </c>
      <c r="F131" s="42">
        <v>28</v>
      </c>
      <c r="G131" s="42" t="s">
        <v>259</v>
      </c>
      <c r="H131" s="48">
        <v>28</v>
      </c>
      <c r="I131" s="60" t="s">
        <v>260</v>
      </c>
      <c r="J131" s="49">
        <v>8</v>
      </c>
      <c r="K131" s="42"/>
      <c r="L131" s="42"/>
      <c r="M131" s="42"/>
      <c r="N131" s="42"/>
      <c r="O131" s="42"/>
      <c r="P131" s="42"/>
      <c r="Q131" s="42"/>
      <c r="R131" s="42"/>
      <c r="S131" s="42"/>
      <c r="T131" s="42"/>
      <c r="U131" s="42"/>
      <c r="W131" s="80" t="s">
        <v>382</v>
      </c>
      <c r="AC131" s="81"/>
    </row>
    <row r="132" spans="1:29">
      <c r="A132" s="42"/>
      <c r="B132" s="42"/>
      <c r="C132" s="42"/>
      <c r="D132" s="48">
        <v>29</v>
      </c>
      <c r="E132" s="49" t="s">
        <v>261</v>
      </c>
      <c r="F132" s="42">
        <v>29</v>
      </c>
      <c r="G132" s="42" t="s">
        <v>262</v>
      </c>
      <c r="H132" s="48">
        <v>29</v>
      </c>
      <c r="I132" s="60" t="s">
        <v>263</v>
      </c>
      <c r="J132" s="49">
        <v>8</v>
      </c>
      <c r="K132" s="42"/>
      <c r="L132" s="42"/>
      <c r="M132" s="42"/>
      <c r="N132" s="42"/>
      <c r="O132" s="42"/>
      <c r="P132" s="42"/>
      <c r="Q132" s="42"/>
      <c r="R132" s="42"/>
      <c r="S132" s="42"/>
      <c r="T132" s="42"/>
      <c r="U132" s="42"/>
      <c r="W132" s="80" t="s">
        <v>383</v>
      </c>
      <c r="AC132" s="81"/>
    </row>
    <row r="133" spans="1:29">
      <c r="A133" s="42"/>
      <c r="B133" s="42"/>
      <c r="C133" s="42"/>
      <c r="D133" s="48">
        <v>30</v>
      </c>
      <c r="E133" s="49" t="s">
        <v>264</v>
      </c>
      <c r="F133" s="42">
        <v>30</v>
      </c>
      <c r="G133" s="42" t="s">
        <v>265</v>
      </c>
      <c r="H133" s="48">
        <v>30</v>
      </c>
      <c r="I133" s="60" t="s">
        <v>266</v>
      </c>
      <c r="J133" s="49">
        <v>8</v>
      </c>
      <c r="K133" s="42"/>
      <c r="L133" s="42"/>
      <c r="M133" s="42"/>
      <c r="N133" s="42"/>
      <c r="O133" s="42"/>
      <c r="P133" s="42"/>
      <c r="Q133" s="42"/>
      <c r="R133" s="42"/>
      <c r="S133" s="42"/>
      <c r="T133" s="42"/>
      <c r="U133" s="42"/>
      <c r="W133" s="80" t="s">
        <v>384</v>
      </c>
      <c r="AC133" s="81"/>
    </row>
    <row r="134" spans="1:29">
      <c r="A134" s="42"/>
      <c r="B134" s="42"/>
      <c r="C134" s="42"/>
      <c r="D134" s="48">
        <v>31</v>
      </c>
      <c r="E134" s="49" t="s">
        <v>267</v>
      </c>
      <c r="F134" s="42">
        <v>31</v>
      </c>
      <c r="G134" s="42" t="s">
        <v>268</v>
      </c>
      <c r="H134" s="48">
        <v>31</v>
      </c>
      <c r="I134" s="50" t="s">
        <v>269</v>
      </c>
      <c r="J134" s="49">
        <v>9</v>
      </c>
      <c r="K134" s="42"/>
      <c r="L134" s="42"/>
      <c r="M134" s="42"/>
      <c r="N134" s="42"/>
      <c r="O134" s="42"/>
      <c r="P134" s="42"/>
      <c r="Q134" s="42"/>
      <c r="R134" s="42"/>
      <c r="S134" s="42"/>
      <c r="T134" s="42"/>
      <c r="U134" s="42"/>
      <c r="W134" s="80" t="s">
        <v>385</v>
      </c>
      <c r="AC134" s="81"/>
    </row>
    <row r="135" spans="1:29">
      <c r="A135" s="42"/>
      <c r="B135" s="42"/>
      <c r="C135" s="42"/>
      <c r="D135" s="48">
        <v>32</v>
      </c>
      <c r="E135" s="49" t="s">
        <v>270</v>
      </c>
      <c r="F135" s="42">
        <v>32</v>
      </c>
      <c r="G135" s="42" t="s">
        <v>271</v>
      </c>
      <c r="H135" s="48">
        <v>32</v>
      </c>
      <c r="I135" s="50" t="s">
        <v>272</v>
      </c>
      <c r="J135" s="49">
        <v>9</v>
      </c>
      <c r="K135" s="42"/>
      <c r="L135" s="42"/>
      <c r="M135" s="42"/>
      <c r="N135" s="42"/>
      <c r="O135" s="42"/>
      <c r="P135" s="42"/>
      <c r="Q135" s="42"/>
      <c r="R135" s="42"/>
      <c r="S135" s="42"/>
      <c r="T135" s="42"/>
      <c r="U135" s="42"/>
      <c r="W135" s="80" t="s">
        <v>386</v>
      </c>
      <c r="AC135" s="81"/>
    </row>
    <row r="136" spans="1:29">
      <c r="A136" s="42"/>
      <c r="B136" s="42"/>
      <c r="C136" s="42"/>
      <c r="D136" s="48">
        <v>33</v>
      </c>
      <c r="E136" s="49" t="s">
        <v>273</v>
      </c>
      <c r="F136" s="42">
        <v>33</v>
      </c>
      <c r="G136" s="42" t="s">
        <v>274</v>
      </c>
      <c r="H136" s="48">
        <v>33</v>
      </c>
      <c r="I136" s="50" t="s">
        <v>275</v>
      </c>
      <c r="J136" s="49">
        <v>9</v>
      </c>
      <c r="K136" s="42"/>
      <c r="L136" s="42"/>
      <c r="M136" s="42"/>
      <c r="N136" s="42"/>
      <c r="O136" s="42"/>
      <c r="P136" s="42"/>
      <c r="Q136" s="42"/>
      <c r="R136" s="42"/>
      <c r="S136" s="42"/>
      <c r="T136" s="42"/>
      <c r="U136" s="42"/>
      <c r="W136" s="80" t="s">
        <v>387</v>
      </c>
      <c r="AC136" s="81"/>
    </row>
    <row r="137" spans="1:29">
      <c r="A137" s="42"/>
      <c r="B137" s="42"/>
      <c r="C137" s="42"/>
      <c r="D137" s="48">
        <v>34</v>
      </c>
      <c r="E137" s="49" t="s">
        <v>276</v>
      </c>
      <c r="F137" s="42">
        <v>34</v>
      </c>
      <c r="G137" s="42" t="s">
        <v>277</v>
      </c>
      <c r="H137" s="48">
        <v>34</v>
      </c>
      <c r="I137" s="50" t="s">
        <v>278</v>
      </c>
      <c r="J137" s="49">
        <v>9</v>
      </c>
      <c r="K137" s="42"/>
      <c r="L137" s="42"/>
      <c r="M137" s="42"/>
      <c r="N137" s="42"/>
      <c r="O137" s="42"/>
      <c r="P137" s="42"/>
      <c r="Q137" s="42"/>
      <c r="R137" s="42"/>
      <c r="S137" s="42"/>
      <c r="T137" s="42"/>
      <c r="U137" s="42"/>
      <c r="W137" s="80" t="s">
        <v>388</v>
      </c>
      <c r="AC137" s="81"/>
    </row>
    <row r="138" spans="1:29">
      <c r="A138" s="42"/>
      <c r="B138" s="42"/>
      <c r="C138" s="42"/>
      <c r="D138" s="48">
        <v>35</v>
      </c>
      <c r="E138" s="49" t="s">
        <v>279</v>
      </c>
      <c r="F138" s="42">
        <v>35</v>
      </c>
      <c r="G138" s="42" t="s">
        <v>280</v>
      </c>
      <c r="H138" s="48">
        <v>35</v>
      </c>
      <c r="I138" s="50" t="s">
        <v>281</v>
      </c>
      <c r="J138" s="49">
        <v>9</v>
      </c>
      <c r="K138" s="42"/>
      <c r="L138" s="42"/>
      <c r="M138" s="42"/>
      <c r="N138" s="42"/>
      <c r="O138" s="42"/>
      <c r="P138" s="42"/>
      <c r="Q138" s="42"/>
      <c r="R138" s="42"/>
      <c r="S138" s="42"/>
      <c r="T138" s="42"/>
      <c r="U138" s="42"/>
      <c r="W138" s="80" t="s">
        <v>389</v>
      </c>
      <c r="AC138" s="81"/>
    </row>
    <row r="139" spans="1:29">
      <c r="A139" s="42"/>
      <c r="B139" s="42"/>
      <c r="C139" s="42"/>
      <c r="D139" s="48">
        <v>36</v>
      </c>
      <c r="E139" s="49" t="s">
        <v>282</v>
      </c>
      <c r="F139" s="42">
        <v>36</v>
      </c>
      <c r="G139" s="42" t="s">
        <v>283</v>
      </c>
      <c r="H139" s="48">
        <v>36</v>
      </c>
      <c r="I139" s="50" t="s">
        <v>284</v>
      </c>
      <c r="J139" s="49">
        <v>10</v>
      </c>
      <c r="K139" s="42"/>
      <c r="L139" s="42"/>
      <c r="M139" s="42"/>
      <c r="N139" s="42"/>
      <c r="O139" s="42"/>
      <c r="P139" s="42"/>
      <c r="Q139" s="42"/>
      <c r="R139" s="42"/>
      <c r="S139" s="42"/>
      <c r="T139" s="42"/>
      <c r="U139" s="42"/>
      <c r="W139" s="80" t="s">
        <v>390</v>
      </c>
      <c r="AC139" s="81"/>
    </row>
    <row r="140" spans="1:29">
      <c r="A140" s="42"/>
      <c r="B140" s="42"/>
      <c r="C140" s="42"/>
      <c r="D140" s="48">
        <v>37</v>
      </c>
      <c r="E140" s="49" t="s">
        <v>285</v>
      </c>
      <c r="F140" s="58">
        <v>37</v>
      </c>
      <c r="G140" s="58" t="s">
        <v>286</v>
      </c>
      <c r="H140" s="48">
        <v>37</v>
      </c>
      <c r="I140" s="50" t="s">
        <v>287</v>
      </c>
      <c r="J140" s="49">
        <v>10</v>
      </c>
      <c r="K140" s="42"/>
      <c r="L140" s="42"/>
      <c r="M140" s="42"/>
      <c r="N140" s="42"/>
      <c r="O140" s="42"/>
      <c r="P140" s="42"/>
      <c r="Q140" s="42"/>
      <c r="R140" s="42"/>
      <c r="S140" s="42"/>
      <c r="T140" s="42"/>
      <c r="U140" s="42"/>
      <c r="W140" s="80" t="s">
        <v>391</v>
      </c>
      <c r="AC140" s="81"/>
    </row>
    <row r="141" spans="1:29">
      <c r="A141" s="42"/>
      <c r="B141" s="42"/>
      <c r="C141" s="42"/>
      <c r="D141" s="48">
        <v>38</v>
      </c>
      <c r="E141" s="49" t="s">
        <v>288</v>
      </c>
      <c r="F141" s="61" t="s">
        <v>289</v>
      </c>
      <c r="G141" s="44" t="s">
        <v>290</v>
      </c>
      <c r="H141" s="48">
        <v>38</v>
      </c>
      <c r="I141" s="50" t="s">
        <v>291</v>
      </c>
      <c r="J141" s="49">
        <v>10</v>
      </c>
      <c r="K141" s="42"/>
      <c r="L141" s="42"/>
      <c r="M141" s="42"/>
      <c r="N141" s="42"/>
      <c r="O141" s="42"/>
      <c r="P141" s="42"/>
      <c r="Q141" s="42"/>
      <c r="R141" s="42"/>
      <c r="S141" s="42"/>
      <c r="T141" s="42"/>
      <c r="U141" s="42"/>
      <c r="W141" s="80" t="s">
        <v>447</v>
      </c>
      <c r="AC141" s="81"/>
    </row>
    <row r="142" spans="1:29">
      <c r="A142" s="42"/>
      <c r="B142" s="42"/>
      <c r="C142" s="42"/>
      <c r="D142" s="48">
        <v>39</v>
      </c>
      <c r="E142" s="49" t="s">
        <v>292</v>
      </c>
      <c r="F142" s="42"/>
      <c r="G142" s="42"/>
      <c r="H142" s="48">
        <v>39</v>
      </c>
      <c r="I142" s="50" t="s">
        <v>293</v>
      </c>
      <c r="J142" s="49">
        <v>10</v>
      </c>
      <c r="K142" s="42"/>
      <c r="L142" s="42"/>
      <c r="M142" s="42"/>
      <c r="N142" s="42"/>
      <c r="O142" s="42"/>
      <c r="P142" s="42"/>
      <c r="Q142" s="42"/>
      <c r="R142" s="42"/>
      <c r="S142" s="42"/>
      <c r="T142" s="42"/>
      <c r="U142" s="42"/>
      <c r="W142" s="80"/>
      <c r="AC142" s="81"/>
    </row>
    <row r="143" spans="1:29">
      <c r="A143" s="42"/>
      <c r="B143" s="42"/>
      <c r="C143" s="42"/>
      <c r="D143" s="48">
        <v>40</v>
      </c>
      <c r="E143" s="49" t="s">
        <v>294</v>
      </c>
      <c r="F143" s="42"/>
      <c r="G143" s="42"/>
      <c r="H143" s="48">
        <v>40</v>
      </c>
      <c r="I143" s="50" t="s">
        <v>295</v>
      </c>
      <c r="J143" s="49">
        <v>11</v>
      </c>
      <c r="K143" s="42"/>
      <c r="L143" s="42"/>
      <c r="M143" s="42"/>
      <c r="N143" s="42"/>
      <c r="O143" s="42"/>
      <c r="P143" s="42"/>
      <c r="Q143" s="42"/>
      <c r="R143" s="42"/>
      <c r="S143" s="42"/>
      <c r="T143" s="42"/>
      <c r="U143" s="42"/>
      <c r="W143" s="80"/>
      <c r="AC143" s="81"/>
    </row>
    <row r="144" spans="1:29">
      <c r="A144" s="42"/>
      <c r="B144" s="42"/>
      <c r="C144" s="42"/>
      <c r="D144" s="48">
        <v>41</v>
      </c>
      <c r="E144" s="49" t="s">
        <v>296</v>
      </c>
      <c r="F144" s="42"/>
      <c r="G144" s="42"/>
      <c r="H144" s="48">
        <v>41</v>
      </c>
      <c r="I144" s="50" t="s">
        <v>297</v>
      </c>
      <c r="J144" s="49">
        <v>11</v>
      </c>
      <c r="K144" s="42"/>
      <c r="L144" s="42"/>
      <c r="M144" s="42"/>
      <c r="N144" s="42"/>
      <c r="O144" s="42"/>
      <c r="P144" s="42"/>
      <c r="Q144" s="42"/>
      <c r="R144" s="42"/>
      <c r="S144" s="42"/>
      <c r="T144" s="42"/>
      <c r="U144" s="42"/>
      <c r="W144" s="80"/>
      <c r="AC144" s="81"/>
    </row>
    <row r="145" spans="1:29">
      <c r="A145" s="42"/>
      <c r="B145" s="42"/>
      <c r="C145" s="42"/>
      <c r="D145" s="48">
        <v>42</v>
      </c>
      <c r="E145" s="49" t="s">
        <v>298</v>
      </c>
      <c r="F145" s="42"/>
      <c r="G145" s="42"/>
      <c r="H145" s="48">
        <v>42</v>
      </c>
      <c r="I145" s="50" t="s">
        <v>299</v>
      </c>
      <c r="J145" s="49">
        <v>11</v>
      </c>
      <c r="K145" s="42"/>
      <c r="L145" s="42"/>
      <c r="M145" s="42"/>
      <c r="N145" s="42"/>
      <c r="O145" s="42"/>
      <c r="P145" s="42"/>
      <c r="Q145" s="42"/>
      <c r="R145" s="42"/>
      <c r="S145" s="42"/>
      <c r="T145" s="42"/>
      <c r="U145" s="42"/>
      <c r="W145" s="82"/>
      <c r="X145" s="38"/>
      <c r="Y145" s="38"/>
      <c r="Z145" s="38"/>
      <c r="AA145" s="38"/>
      <c r="AB145" s="38"/>
      <c r="AC145" s="83"/>
    </row>
    <row r="146" spans="1:29">
      <c r="A146" s="42"/>
      <c r="B146" s="42"/>
      <c r="C146" s="42"/>
      <c r="D146" s="48">
        <v>43</v>
      </c>
      <c r="E146" s="49" t="s">
        <v>300</v>
      </c>
      <c r="F146" s="42"/>
      <c r="G146" s="42"/>
      <c r="H146" s="48">
        <v>43</v>
      </c>
      <c r="I146" s="50" t="s">
        <v>301</v>
      </c>
      <c r="J146" s="49">
        <v>12</v>
      </c>
      <c r="K146" s="42"/>
      <c r="L146" s="42"/>
      <c r="M146" s="42"/>
      <c r="N146" s="42"/>
      <c r="O146" s="42"/>
      <c r="P146" s="42"/>
      <c r="Q146" s="42"/>
      <c r="R146" s="42"/>
      <c r="S146" s="42"/>
      <c r="T146" s="42"/>
      <c r="U146" s="42"/>
    </row>
    <row r="147" spans="1:29">
      <c r="A147" s="42"/>
      <c r="B147" s="42"/>
      <c r="C147" s="42"/>
      <c r="D147" s="48">
        <v>44</v>
      </c>
      <c r="E147" s="49" t="s">
        <v>302</v>
      </c>
      <c r="F147" s="42"/>
      <c r="G147" s="42"/>
      <c r="H147" s="48">
        <v>44</v>
      </c>
      <c r="I147" s="50" t="s">
        <v>303</v>
      </c>
      <c r="J147" s="49">
        <v>11</v>
      </c>
      <c r="K147" s="42"/>
      <c r="L147" s="42"/>
      <c r="M147" s="42"/>
      <c r="N147" s="42"/>
      <c r="O147" s="42"/>
      <c r="P147" s="42"/>
      <c r="Q147" s="42"/>
      <c r="R147" s="42"/>
      <c r="S147" s="42"/>
      <c r="T147" s="42"/>
      <c r="U147" s="42"/>
    </row>
    <row r="148" spans="1:29">
      <c r="A148" s="42"/>
      <c r="B148" s="42"/>
      <c r="C148" s="42"/>
      <c r="D148" s="48">
        <v>45</v>
      </c>
      <c r="E148" s="49" t="s">
        <v>304</v>
      </c>
      <c r="F148" s="42"/>
      <c r="G148" s="42"/>
      <c r="H148" s="48">
        <v>45</v>
      </c>
      <c r="I148" s="50" t="s">
        <v>305</v>
      </c>
      <c r="J148" s="49">
        <v>12</v>
      </c>
      <c r="K148" s="42"/>
      <c r="L148" s="42"/>
      <c r="M148" s="42"/>
      <c r="N148" s="42"/>
      <c r="O148" s="42"/>
      <c r="P148" s="42"/>
      <c r="Q148" s="42"/>
      <c r="R148" s="42"/>
      <c r="S148" s="42"/>
      <c r="T148" s="42"/>
      <c r="U148" s="42"/>
    </row>
    <row r="149" spans="1:29">
      <c r="A149" s="42"/>
      <c r="B149" s="42"/>
      <c r="C149" s="42"/>
      <c r="D149" s="48">
        <v>46</v>
      </c>
      <c r="E149" s="49" t="s">
        <v>306</v>
      </c>
      <c r="F149" s="42"/>
      <c r="G149" s="42"/>
      <c r="H149" s="48">
        <v>46</v>
      </c>
      <c r="I149" s="50" t="s">
        <v>307</v>
      </c>
      <c r="J149" s="49">
        <v>12</v>
      </c>
      <c r="K149" s="42"/>
      <c r="L149" s="42"/>
      <c r="M149" s="42"/>
      <c r="N149" s="42"/>
      <c r="O149" s="42"/>
      <c r="P149" s="42"/>
      <c r="Q149" s="42"/>
      <c r="R149" s="42"/>
      <c r="S149" s="42"/>
      <c r="T149" s="42"/>
      <c r="U149" s="42"/>
    </row>
    <row r="150" spans="1:29">
      <c r="A150" s="42"/>
      <c r="B150" s="42"/>
      <c r="C150" s="42"/>
      <c r="D150" s="48">
        <v>47</v>
      </c>
      <c r="E150" s="49" t="s">
        <v>308</v>
      </c>
      <c r="F150" s="42"/>
      <c r="G150" s="42"/>
      <c r="H150" s="56">
        <v>47</v>
      </c>
      <c r="I150" s="62" t="s">
        <v>309</v>
      </c>
      <c r="J150" s="59">
        <v>12</v>
      </c>
      <c r="K150" s="42"/>
      <c r="L150" s="42"/>
      <c r="M150" s="42"/>
      <c r="N150" s="42"/>
      <c r="O150" s="42"/>
      <c r="P150" s="42"/>
      <c r="Q150" s="42"/>
      <c r="R150" s="42"/>
      <c r="S150" s="42"/>
      <c r="T150" s="42"/>
      <c r="U150" s="42"/>
    </row>
    <row r="151" spans="1:29">
      <c r="A151" s="42"/>
      <c r="B151" s="42"/>
      <c r="C151" s="42"/>
      <c r="D151" s="48">
        <v>48</v>
      </c>
      <c r="E151" s="49" t="s">
        <v>310</v>
      </c>
      <c r="F151" s="42"/>
      <c r="G151" s="42"/>
      <c r="H151" s="42"/>
      <c r="I151" s="42"/>
      <c r="J151" s="42"/>
      <c r="K151" s="42"/>
      <c r="L151" s="42"/>
      <c r="M151" s="42"/>
      <c r="N151" s="42"/>
      <c r="O151" s="42"/>
      <c r="P151" s="42"/>
      <c r="Q151" s="42"/>
      <c r="R151" s="42"/>
      <c r="S151" s="42"/>
      <c r="T151" s="42"/>
      <c r="U151" s="42"/>
    </row>
    <row r="152" spans="1:29">
      <c r="A152" s="42"/>
      <c r="B152" s="42"/>
      <c r="C152" s="42"/>
      <c r="D152" s="48">
        <v>49</v>
      </c>
      <c r="E152" s="49" t="s">
        <v>311</v>
      </c>
      <c r="F152" s="42"/>
      <c r="G152" s="42"/>
      <c r="H152" s="42"/>
      <c r="I152" s="42"/>
      <c r="J152" s="42"/>
      <c r="K152" s="42"/>
      <c r="L152" s="42"/>
      <c r="M152" s="42"/>
      <c r="N152" s="42"/>
      <c r="O152" s="42"/>
      <c r="P152" s="42"/>
      <c r="Q152" s="42"/>
      <c r="R152" s="42"/>
      <c r="S152" s="42"/>
      <c r="T152" s="42"/>
      <c r="U152" s="42"/>
    </row>
    <row r="153" spans="1:29">
      <c r="A153" s="42"/>
      <c r="B153" s="42"/>
      <c r="C153" s="42"/>
      <c r="D153" s="48">
        <v>50</v>
      </c>
      <c r="E153" s="49" t="s">
        <v>312</v>
      </c>
      <c r="F153" s="42"/>
      <c r="G153" s="42"/>
      <c r="H153" s="42"/>
      <c r="I153" s="42"/>
      <c r="J153" s="42"/>
      <c r="K153" s="42"/>
      <c r="L153" s="42"/>
      <c r="M153" s="42"/>
      <c r="N153" s="42"/>
      <c r="O153" s="42"/>
      <c r="P153" s="42"/>
      <c r="Q153" s="42"/>
      <c r="R153" s="42"/>
      <c r="S153" s="42"/>
      <c r="T153" s="42"/>
      <c r="U153" s="42"/>
    </row>
    <row r="154" spans="1:29">
      <c r="A154" s="42"/>
      <c r="B154" s="42"/>
      <c r="C154" s="42"/>
      <c r="D154" s="48">
        <v>51</v>
      </c>
      <c r="E154" s="49" t="s">
        <v>313</v>
      </c>
      <c r="F154" s="42"/>
      <c r="G154" s="42"/>
      <c r="H154" s="42"/>
      <c r="I154" s="42"/>
      <c r="J154" s="42"/>
      <c r="K154" s="42"/>
      <c r="L154" s="42"/>
      <c r="M154" s="42"/>
      <c r="N154" s="42"/>
      <c r="O154" s="42"/>
      <c r="P154" s="42"/>
      <c r="Q154" s="42"/>
      <c r="R154" s="42"/>
      <c r="S154" s="42"/>
      <c r="T154" s="42"/>
      <c r="U154" s="42"/>
    </row>
    <row r="155" spans="1:29">
      <c r="A155" s="42"/>
      <c r="B155" s="42"/>
      <c r="C155" s="42"/>
      <c r="D155" s="48">
        <v>52</v>
      </c>
      <c r="E155" s="49" t="s">
        <v>314</v>
      </c>
      <c r="F155" s="42"/>
      <c r="G155" s="42"/>
      <c r="H155" s="42"/>
      <c r="I155" s="42"/>
      <c r="J155" s="42"/>
      <c r="K155" s="42"/>
      <c r="L155" s="42"/>
      <c r="M155" s="42"/>
      <c r="N155" s="42"/>
      <c r="O155" s="42"/>
      <c r="P155" s="42"/>
      <c r="Q155" s="42"/>
      <c r="R155" s="42"/>
      <c r="S155" s="42"/>
      <c r="T155" s="42"/>
      <c r="U155" s="42"/>
    </row>
    <row r="156" spans="1:29">
      <c r="A156" s="42"/>
      <c r="B156" s="42"/>
      <c r="C156" s="42"/>
      <c r="D156" s="48">
        <v>53</v>
      </c>
      <c r="E156" s="49" t="s">
        <v>315</v>
      </c>
      <c r="F156" s="42"/>
      <c r="G156" s="42"/>
      <c r="H156" s="42"/>
      <c r="I156" s="42"/>
      <c r="J156" s="42"/>
      <c r="K156" s="42"/>
      <c r="L156" s="42"/>
      <c r="M156" s="42"/>
      <c r="N156" s="42"/>
      <c r="O156" s="42"/>
      <c r="P156" s="42"/>
      <c r="Q156" s="42"/>
      <c r="R156" s="42"/>
      <c r="S156" s="42"/>
      <c r="T156" s="42"/>
      <c r="U156" s="42"/>
    </row>
    <row r="157" spans="1:29">
      <c r="A157" s="42"/>
      <c r="B157" s="42"/>
      <c r="C157" s="42"/>
      <c r="D157" s="48">
        <v>54</v>
      </c>
      <c r="E157" s="49" t="s">
        <v>316</v>
      </c>
      <c r="F157" s="42"/>
      <c r="G157" s="42"/>
      <c r="H157" s="42"/>
      <c r="I157" s="42"/>
      <c r="J157" s="42"/>
      <c r="K157" s="42"/>
      <c r="L157" s="42"/>
      <c r="M157" s="42"/>
      <c r="N157" s="42"/>
      <c r="O157" s="42"/>
      <c r="P157" s="42"/>
      <c r="Q157" s="42"/>
      <c r="R157" s="42"/>
      <c r="S157" s="42"/>
      <c r="T157" s="42"/>
      <c r="U157" s="42"/>
    </row>
    <row r="158" spans="1:29">
      <c r="A158" s="42"/>
      <c r="B158" s="42"/>
      <c r="C158" s="42"/>
      <c r="D158" s="48">
        <v>55</v>
      </c>
      <c r="E158" s="49" t="s">
        <v>317</v>
      </c>
      <c r="F158" s="42"/>
      <c r="G158" s="42"/>
      <c r="H158" s="42"/>
      <c r="I158" s="42"/>
      <c r="J158" s="42"/>
      <c r="K158" s="42"/>
      <c r="L158" s="42"/>
      <c r="M158" s="42"/>
      <c r="N158" s="42"/>
      <c r="O158" s="42"/>
      <c r="P158" s="42"/>
      <c r="Q158" s="42"/>
      <c r="R158" s="42"/>
      <c r="S158" s="42"/>
      <c r="T158" s="42"/>
      <c r="U158" s="42"/>
    </row>
    <row r="159" spans="1:29">
      <c r="A159" s="42"/>
      <c r="B159" s="42"/>
      <c r="C159" s="42"/>
      <c r="D159" s="48">
        <v>56</v>
      </c>
      <c r="E159" s="49" t="s">
        <v>318</v>
      </c>
      <c r="F159" s="42"/>
      <c r="G159" s="42"/>
      <c r="H159" s="42"/>
      <c r="I159" s="42"/>
      <c r="J159" s="42"/>
      <c r="K159" s="42"/>
      <c r="L159" s="42"/>
      <c r="M159" s="42"/>
      <c r="N159" s="42"/>
      <c r="O159" s="42"/>
      <c r="P159" s="42"/>
      <c r="Q159" s="42"/>
      <c r="R159" s="42"/>
      <c r="S159" s="42"/>
      <c r="T159" s="42"/>
      <c r="U159" s="42"/>
    </row>
    <row r="160" spans="1:29">
      <c r="A160" s="42"/>
      <c r="B160" s="42"/>
      <c r="C160" s="42"/>
      <c r="D160" s="48">
        <v>57</v>
      </c>
      <c r="E160" s="49" t="s">
        <v>319</v>
      </c>
      <c r="F160" s="42"/>
      <c r="G160" s="42"/>
      <c r="H160" s="42"/>
      <c r="I160" s="42"/>
      <c r="J160" s="42"/>
      <c r="K160" s="42"/>
      <c r="L160" s="42"/>
      <c r="M160" s="42"/>
      <c r="N160" s="42"/>
      <c r="O160" s="42"/>
      <c r="P160" s="42"/>
      <c r="Q160" s="42"/>
      <c r="R160" s="42"/>
      <c r="S160" s="42"/>
      <c r="T160" s="42"/>
      <c r="U160" s="42"/>
    </row>
    <row r="161" spans="1:21">
      <c r="A161" s="42"/>
      <c r="B161" s="42"/>
      <c r="C161" s="42"/>
      <c r="D161" s="48">
        <v>58</v>
      </c>
      <c r="E161" s="49" t="s">
        <v>320</v>
      </c>
      <c r="F161" s="42"/>
      <c r="G161" s="42"/>
      <c r="H161" s="42"/>
      <c r="I161" s="42"/>
      <c r="J161" s="42"/>
      <c r="K161" s="42"/>
      <c r="L161" s="42"/>
      <c r="M161" s="42"/>
      <c r="N161" s="42"/>
      <c r="O161" s="42"/>
      <c r="P161" s="42"/>
      <c r="Q161" s="42"/>
      <c r="R161" s="42"/>
      <c r="S161" s="42"/>
      <c r="T161" s="42"/>
      <c r="U161" s="42"/>
    </row>
    <row r="162" spans="1:21">
      <c r="A162" s="42"/>
      <c r="B162" s="42"/>
      <c r="C162" s="42"/>
      <c r="D162" s="48">
        <v>59</v>
      </c>
      <c r="E162" s="49" t="s">
        <v>321</v>
      </c>
      <c r="F162" s="42"/>
      <c r="G162" s="42"/>
      <c r="H162" s="42"/>
      <c r="I162" s="42"/>
      <c r="J162" s="42"/>
      <c r="K162" s="42"/>
      <c r="L162" s="42"/>
      <c r="M162" s="42"/>
      <c r="N162" s="42"/>
      <c r="O162" s="42"/>
      <c r="P162" s="42"/>
      <c r="Q162" s="42"/>
      <c r="R162" s="42"/>
      <c r="S162" s="42"/>
      <c r="T162" s="42"/>
      <c r="U162" s="42"/>
    </row>
    <row r="163" spans="1:21">
      <c r="A163" s="42"/>
      <c r="B163" s="42"/>
      <c r="C163" s="42"/>
      <c r="D163" s="48">
        <v>60</v>
      </c>
      <c r="E163" s="49" t="s">
        <v>322</v>
      </c>
      <c r="F163" s="42"/>
      <c r="G163" s="42"/>
      <c r="H163" s="42"/>
      <c r="I163" s="42"/>
      <c r="J163" s="42"/>
      <c r="K163" s="42"/>
      <c r="L163" s="42"/>
      <c r="M163" s="42"/>
      <c r="N163" s="42"/>
      <c r="O163" s="42"/>
      <c r="P163" s="42"/>
      <c r="Q163" s="42"/>
      <c r="R163" s="42"/>
      <c r="S163" s="42"/>
      <c r="T163" s="42"/>
      <c r="U163" s="42"/>
    </row>
    <row r="164" spans="1:21">
      <c r="A164" s="42"/>
      <c r="B164" s="42"/>
      <c r="C164" s="42"/>
      <c r="D164" s="48">
        <v>61</v>
      </c>
      <c r="E164" s="49" t="s">
        <v>323</v>
      </c>
      <c r="F164" s="42"/>
      <c r="G164" s="42"/>
      <c r="H164" s="42"/>
      <c r="I164" s="42"/>
      <c r="J164" s="42"/>
      <c r="K164" s="42"/>
      <c r="L164" s="42"/>
      <c r="M164" s="42"/>
      <c r="N164" s="42"/>
      <c r="O164" s="42"/>
      <c r="P164" s="42"/>
      <c r="Q164" s="42"/>
      <c r="R164" s="42"/>
      <c r="S164" s="42"/>
      <c r="T164" s="42"/>
      <c r="U164" s="42"/>
    </row>
    <row r="165" spans="1:21">
      <c r="A165" s="42"/>
      <c r="B165" s="42"/>
      <c r="C165" s="42"/>
      <c r="D165" s="48">
        <v>62</v>
      </c>
      <c r="E165" s="49" t="s">
        <v>324</v>
      </c>
      <c r="F165" s="42"/>
      <c r="G165" s="42"/>
      <c r="H165" s="42"/>
      <c r="I165" s="42"/>
      <c r="J165" s="42"/>
      <c r="K165" s="42"/>
      <c r="L165" s="42"/>
      <c r="M165" s="42"/>
      <c r="N165" s="42"/>
      <c r="O165" s="42"/>
      <c r="P165" s="42"/>
      <c r="Q165" s="42"/>
      <c r="R165" s="42"/>
      <c r="S165" s="42"/>
      <c r="T165" s="42"/>
      <c r="U165" s="42"/>
    </row>
    <row r="166" spans="1:21">
      <c r="A166" s="42"/>
      <c r="B166" s="42"/>
      <c r="C166" s="42"/>
      <c r="D166" s="48">
        <v>63</v>
      </c>
      <c r="E166" s="49" t="s">
        <v>325</v>
      </c>
      <c r="F166" s="42"/>
      <c r="G166" s="42"/>
      <c r="H166" s="42"/>
      <c r="I166" s="42"/>
      <c r="J166" s="42"/>
      <c r="K166" s="42"/>
      <c r="L166" s="42"/>
      <c r="M166" s="42"/>
      <c r="N166" s="42"/>
      <c r="O166" s="42"/>
      <c r="P166" s="42"/>
      <c r="Q166" s="42"/>
      <c r="R166" s="42"/>
      <c r="S166" s="42"/>
      <c r="T166" s="42"/>
      <c r="U166" s="42"/>
    </row>
    <row r="167" spans="1:21">
      <c r="A167" s="42"/>
      <c r="B167" s="42"/>
      <c r="C167" s="42"/>
      <c r="D167" s="48">
        <v>64</v>
      </c>
      <c r="E167" s="49" t="s">
        <v>326</v>
      </c>
      <c r="F167" s="42"/>
      <c r="G167" s="42"/>
      <c r="H167" s="42"/>
      <c r="I167" s="42"/>
      <c r="J167" s="42"/>
      <c r="K167" s="42"/>
      <c r="L167" s="42"/>
      <c r="M167" s="42"/>
      <c r="N167" s="42"/>
      <c r="O167" s="42"/>
      <c r="P167" s="42"/>
      <c r="Q167" s="42"/>
      <c r="R167" s="42"/>
      <c r="S167" s="42"/>
      <c r="T167" s="42"/>
      <c r="U167" s="42"/>
    </row>
    <row r="168" spans="1:21">
      <c r="A168" s="42"/>
      <c r="B168" s="42"/>
      <c r="C168" s="42"/>
      <c r="D168" s="48">
        <v>65</v>
      </c>
      <c r="E168" s="49" t="s">
        <v>327</v>
      </c>
      <c r="F168" s="42"/>
      <c r="G168" s="42"/>
      <c r="H168" s="42"/>
      <c r="I168" s="42"/>
      <c r="J168" s="42"/>
      <c r="K168" s="42"/>
      <c r="L168" s="42"/>
      <c r="M168" s="42"/>
      <c r="N168" s="42"/>
      <c r="O168" s="42"/>
      <c r="P168" s="42"/>
      <c r="Q168" s="42"/>
      <c r="R168" s="42"/>
      <c r="S168" s="42"/>
      <c r="T168" s="42"/>
      <c r="U168" s="42"/>
    </row>
    <row r="169" spans="1:21">
      <c r="A169" s="42"/>
      <c r="B169" s="42"/>
      <c r="C169" s="42"/>
      <c r="D169" s="48">
        <v>66</v>
      </c>
      <c r="E169" s="49" t="s">
        <v>328</v>
      </c>
      <c r="F169" s="42"/>
      <c r="G169" s="42"/>
      <c r="H169" s="42"/>
      <c r="I169" s="42"/>
      <c r="J169" s="42"/>
      <c r="K169" s="42"/>
      <c r="L169" s="42"/>
      <c r="M169" s="42"/>
      <c r="N169" s="42"/>
      <c r="O169" s="42"/>
      <c r="P169" s="42"/>
      <c r="Q169" s="42"/>
      <c r="R169" s="42"/>
      <c r="S169" s="42"/>
      <c r="T169" s="42"/>
      <c r="U169" s="42"/>
    </row>
    <row r="170" spans="1:21">
      <c r="A170" s="42"/>
      <c r="B170" s="42"/>
      <c r="C170" s="42"/>
      <c r="D170" s="48">
        <v>67</v>
      </c>
      <c r="E170" s="49" t="s">
        <v>329</v>
      </c>
      <c r="F170" s="42"/>
      <c r="G170" s="42"/>
      <c r="H170" s="42"/>
      <c r="I170" s="42"/>
      <c r="J170" s="42"/>
      <c r="K170" s="42"/>
      <c r="L170" s="42"/>
      <c r="M170" s="42"/>
      <c r="N170" s="42"/>
      <c r="O170" s="42"/>
      <c r="P170" s="42"/>
      <c r="Q170" s="42"/>
      <c r="R170" s="42"/>
      <c r="S170" s="42"/>
      <c r="T170" s="42"/>
      <c r="U170" s="42"/>
    </row>
    <row r="171" spans="1:21">
      <c r="A171" s="42"/>
      <c r="B171" s="42"/>
      <c r="C171" s="42"/>
      <c r="D171" s="48">
        <v>68</v>
      </c>
      <c r="E171" s="49" t="s">
        <v>330</v>
      </c>
      <c r="F171" s="42"/>
      <c r="G171" s="42"/>
      <c r="H171" s="42"/>
      <c r="I171" s="42"/>
      <c r="J171" s="42"/>
      <c r="K171" s="42"/>
      <c r="L171" s="42"/>
      <c r="M171" s="42"/>
      <c r="N171" s="42"/>
      <c r="O171" s="42"/>
      <c r="P171" s="42"/>
      <c r="Q171" s="42"/>
      <c r="R171" s="42"/>
      <c r="S171" s="42"/>
      <c r="T171" s="42"/>
      <c r="U171" s="42"/>
    </row>
    <row r="172" spans="1:21">
      <c r="A172" s="42"/>
      <c r="B172" s="42"/>
      <c r="C172" s="42"/>
      <c r="D172" s="48">
        <v>69</v>
      </c>
      <c r="E172" s="49" t="s">
        <v>331</v>
      </c>
      <c r="F172" s="42"/>
      <c r="G172" s="42"/>
      <c r="H172" s="42"/>
      <c r="I172" s="42"/>
      <c r="J172" s="42"/>
      <c r="K172" s="42"/>
      <c r="L172" s="42"/>
      <c r="M172" s="42"/>
      <c r="N172" s="42"/>
      <c r="O172" s="42"/>
      <c r="P172" s="42"/>
      <c r="Q172" s="42"/>
      <c r="R172" s="42"/>
      <c r="S172" s="42"/>
      <c r="T172" s="42"/>
      <c r="U172" s="42"/>
    </row>
    <row r="173" spans="1:21">
      <c r="A173" s="42"/>
      <c r="B173" s="42"/>
      <c r="C173" s="42"/>
      <c r="D173" s="48">
        <v>70</v>
      </c>
      <c r="E173" s="49" t="s">
        <v>332</v>
      </c>
      <c r="F173" s="42"/>
      <c r="G173" s="42"/>
      <c r="H173" s="42"/>
      <c r="I173" s="42"/>
      <c r="J173" s="42"/>
      <c r="K173" s="42"/>
      <c r="L173" s="42"/>
      <c r="M173" s="42"/>
      <c r="N173" s="42"/>
      <c r="O173" s="42"/>
      <c r="P173" s="42"/>
      <c r="Q173" s="42"/>
      <c r="R173" s="42"/>
      <c r="S173" s="42"/>
      <c r="T173" s="42"/>
      <c r="U173" s="42"/>
    </row>
    <row r="174" spans="1:21">
      <c r="A174" s="42"/>
      <c r="B174" s="42"/>
      <c r="C174" s="42"/>
      <c r="D174" s="48">
        <v>71</v>
      </c>
      <c r="E174" s="49" t="s">
        <v>333</v>
      </c>
      <c r="F174" s="42"/>
      <c r="G174" s="42"/>
      <c r="H174" s="42"/>
      <c r="I174" s="42"/>
      <c r="J174" s="42"/>
      <c r="K174" s="42"/>
      <c r="L174" s="42"/>
      <c r="M174" s="42"/>
      <c r="N174" s="42"/>
      <c r="O174" s="42"/>
      <c r="P174" s="42"/>
      <c r="Q174" s="42"/>
      <c r="R174" s="42"/>
      <c r="S174" s="42"/>
      <c r="T174" s="42"/>
      <c r="U174" s="42"/>
    </row>
    <row r="175" spans="1:21">
      <c r="A175" s="42"/>
      <c r="B175" s="42"/>
      <c r="C175" s="42"/>
      <c r="D175" s="48">
        <v>72</v>
      </c>
      <c r="E175" s="49" t="s">
        <v>334</v>
      </c>
      <c r="F175" s="42"/>
      <c r="G175" s="42"/>
      <c r="H175" s="42"/>
      <c r="I175" s="42"/>
      <c r="J175" s="42"/>
      <c r="K175" s="42"/>
      <c r="L175" s="42"/>
      <c r="M175" s="42"/>
      <c r="N175" s="42"/>
      <c r="O175" s="42"/>
      <c r="P175" s="42"/>
      <c r="Q175" s="42"/>
      <c r="R175" s="42"/>
      <c r="S175" s="42"/>
      <c r="T175" s="42"/>
      <c r="U175" s="42"/>
    </row>
    <row r="176" spans="1:21">
      <c r="A176" s="42"/>
      <c r="B176" s="42"/>
      <c r="C176" s="42"/>
      <c r="D176" s="48">
        <v>73</v>
      </c>
      <c r="E176" s="49" t="s">
        <v>335</v>
      </c>
      <c r="F176" s="42"/>
      <c r="G176" s="42"/>
      <c r="H176" s="42"/>
      <c r="I176" s="42"/>
      <c r="J176" s="42"/>
      <c r="K176" s="42"/>
      <c r="L176" s="42"/>
      <c r="M176" s="42"/>
      <c r="N176" s="42"/>
      <c r="O176" s="42"/>
      <c r="P176" s="42"/>
      <c r="Q176" s="42"/>
      <c r="R176" s="42"/>
      <c r="S176" s="42"/>
      <c r="T176" s="42"/>
      <c r="U176" s="42"/>
    </row>
    <row r="177" spans="1:21">
      <c r="A177" s="42"/>
      <c r="B177" s="42"/>
      <c r="C177" s="42"/>
      <c r="D177" s="48">
        <v>74</v>
      </c>
      <c r="E177" s="49" t="s">
        <v>336</v>
      </c>
      <c r="F177" s="42"/>
      <c r="G177" s="42"/>
      <c r="H177" s="42"/>
      <c r="I177" s="42"/>
      <c r="J177" s="42"/>
      <c r="K177" s="42"/>
      <c r="L177" s="42"/>
      <c r="M177" s="42"/>
      <c r="N177" s="42"/>
      <c r="O177" s="42"/>
      <c r="P177" s="42"/>
      <c r="Q177" s="42"/>
      <c r="R177" s="42"/>
      <c r="S177" s="42"/>
      <c r="T177" s="42"/>
      <c r="U177" s="42"/>
    </row>
    <row r="178" spans="1:21">
      <c r="A178" s="42"/>
      <c r="B178" s="42"/>
      <c r="C178" s="42"/>
      <c r="D178" s="48">
        <v>75</v>
      </c>
      <c r="E178" s="59" t="s">
        <v>337</v>
      </c>
      <c r="F178" s="42"/>
      <c r="G178" s="42"/>
      <c r="H178" s="42"/>
      <c r="I178" s="42"/>
      <c r="J178" s="42"/>
      <c r="K178" s="42"/>
      <c r="L178" s="42"/>
      <c r="M178" s="42"/>
      <c r="N178" s="42"/>
      <c r="O178" s="42"/>
      <c r="P178" s="42"/>
      <c r="Q178" s="42"/>
      <c r="R178" s="42"/>
      <c r="S178" s="42"/>
      <c r="T178" s="42"/>
      <c r="U178" s="42"/>
    </row>
    <row r="179" spans="1:21">
      <c r="A179" s="42"/>
      <c r="B179" s="42"/>
      <c r="C179" s="42"/>
      <c r="D179" s="42"/>
      <c r="E179" s="42"/>
      <c r="F179" s="42"/>
      <c r="G179" s="42"/>
      <c r="H179" s="42"/>
      <c r="I179" s="42"/>
      <c r="J179" s="42"/>
      <c r="K179" s="42"/>
      <c r="L179" s="42"/>
      <c r="M179" s="42"/>
      <c r="N179" s="42"/>
      <c r="O179" s="42"/>
      <c r="P179" s="42"/>
      <c r="Q179" s="42"/>
      <c r="R179" s="42"/>
      <c r="S179" s="42"/>
      <c r="T179" s="42"/>
      <c r="U179" s="42"/>
    </row>
  </sheetData>
  <sheetProtection algorithmName="SHA-512" hashValue="zAt5RqZ/tWGCGLom+TbA1/E8EpSaVXA/ZksjS5T2V/j85qr4GUA7vSo7uK6LR3IIVVi0PPThZVdf8M5r1E+Vog==" saltValue="1/Nz1PJ06CiRObxbZsFu2A==" spinCount="100000" sheet="1" formatCells="0" formatColumns="0"/>
  <mergeCells count="166">
    <mergeCell ref="AC28:AD28"/>
    <mergeCell ref="A42:E42"/>
    <mergeCell ref="A33:E33"/>
    <mergeCell ref="A34:E34"/>
    <mergeCell ref="A35:E35"/>
    <mergeCell ref="A36:E36"/>
    <mergeCell ref="A37:E37"/>
    <mergeCell ref="A40:E40"/>
    <mergeCell ref="I28:L28"/>
    <mergeCell ref="M28:N28"/>
    <mergeCell ref="P28:Q28"/>
    <mergeCell ref="A41:E41"/>
    <mergeCell ref="F41:G41"/>
    <mergeCell ref="H37:AD37"/>
    <mergeCell ref="H40:AD40"/>
    <mergeCell ref="H41:AD41"/>
    <mergeCell ref="H38:AD38"/>
    <mergeCell ref="H39:AD39"/>
    <mergeCell ref="H42:AD42"/>
    <mergeCell ref="F42:G42"/>
    <mergeCell ref="F37:G37"/>
    <mergeCell ref="F40:G40"/>
    <mergeCell ref="F28:H28"/>
    <mergeCell ref="S6:U6"/>
    <mergeCell ref="S7:U7"/>
    <mergeCell ref="V7:AD7"/>
    <mergeCell ref="A9:F10"/>
    <mergeCell ref="G9:AD10"/>
    <mergeCell ref="A1:D1"/>
    <mergeCell ref="E1:F1"/>
    <mergeCell ref="C2:D2"/>
    <mergeCell ref="E2:F2"/>
    <mergeCell ref="S4:U4"/>
    <mergeCell ref="V4:AD4"/>
    <mergeCell ref="A12:C13"/>
    <mergeCell ref="D12:F12"/>
    <mergeCell ref="G12:AD12"/>
    <mergeCell ref="D13:F13"/>
    <mergeCell ref="G13:U13"/>
    <mergeCell ref="R11:S11"/>
    <mergeCell ref="G11:Q11"/>
    <mergeCell ref="T11:AD11"/>
    <mergeCell ref="A11:F11"/>
    <mergeCell ref="A15:AD15"/>
    <mergeCell ref="A16:F16"/>
    <mergeCell ref="G16:H16"/>
    <mergeCell ref="I16:J16"/>
    <mergeCell ref="K16:P16"/>
    <mergeCell ref="Q16:R16"/>
    <mergeCell ref="S16:T16"/>
    <mergeCell ref="U16:Z16"/>
    <mergeCell ref="AA16:AB16"/>
    <mergeCell ref="AC16:AD16"/>
    <mergeCell ref="U17:Z17"/>
    <mergeCell ref="AA17:AB17"/>
    <mergeCell ref="AC17:AD17"/>
    <mergeCell ref="A18:F18"/>
    <mergeCell ref="G18:H18"/>
    <mergeCell ref="I18:J18"/>
    <mergeCell ref="K18:P18"/>
    <mergeCell ref="Q18:R18"/>
    <mergeCell ref="S18:T18"/>
    <mergeCell ref="U18:Z18"/>
    <mergeCell ref="A17:F17"/>
    <mergeCell ref="G17:H17"/>
    <mergeCell ref="I17:J17"/>
    <mergeCell ref="K17:P17"/>
    <mergeCell ref="Q17:R17"/>
    <mergeCell ref="S17:T17"/>
    <mergeCell ref="AA18:AB18"/>
    <mergeCell ref="AC18:AD18"/>
    <mergeCell ref="A19:F19"/>
    <mergeCell ref="G19:H19"/>
    <mergeCell ref="I19:J19"/>
    <mergeCell ref="K19:P19"/>
    <mergeCell ref="Q19:R19"/>
    <mergeCell ref="S19:T19"/>
    <mergeCell ref="U19:Z19"/>
    <mergeCell ref="AA19:AB19"/>
    <mergeCell ref="AC19:AD19"/>
    <mergeCell ref="A20:F20"/>
    <mergeCell ref="G20:H20"/>
    <mergeCell ref="I20:J20"/>
    <mergeCell ref="K20:P20"/>
    <mergeCell ref="Q20:R20"/>
    <mergeCell ref="S20:T20"/>
    <mergeCell ref="U20:Z20"/>
    <mergeCell ref="AA20:AB20"/>
    <mergeCell ref="AC20:AD20"/>
    <mergeCell ref="U21:Z21"/>
    <mergeCell ref="AA21:AB21"/>
    <mergeCell ref="AC21:AD21"/>
    <mergeCell ref="A22:F22"/>
    <mergeCell ref="G22:H22"/>
    <mergeCell ref="I22:J22"/>
    <mergeCell ref="K22:P22"/>
    <mergeCell ref="Q22:R22"/>
    <mergeCell ref="S22:T22"/>
    <mergeCell ref="U22:Z22"/>
    <mergeCell ref="A21:F21"/>
    <mergeCell ref="G21:H21"/>
    <mergeCell ref="I21:J21"/>
    <mergeCell ref="K21:P21"/>
    <mergeCell ref="Q21:R21"/>
    <mergeCell ref="S21:T21"/>
    <mergeCell ref="AC22:AD22"/>
    <mergeCell ref="A23:F23"/>
    <mergeCell ref="G23:H23"/>
    <mergeCell ref="I23:J23"/>
    <mergeCell ref="K23:P23"/>
    <mergeCell ref="Q23:R23"/>
    <mergeCell ref="S23:T23"/>
    <mergeCell ref="U23:Z23"/>
    <mergeCell ref="AA23:AB23"/>
    <mergeCell ref="G24:H24"/>
    <mergeCell ref="I24:J24"/>
    <mergeCell ref="K24:P24"/>
    <mergeCell ref="Q24:R24"/>
    <mergeCell ref="A25:F25"/>
    <mergeCell ref="G25:H25"/>
    <mergeCell ref="I25:J25"/>
    <mergeCell ref="AA24:AB24"/>
    <mergeCell ref="AA22:AB22"/>
    <mergeCell ref="H36:AD36"/>
    <mergeCell ref="J30:J31"/>
    <mergeCell ref="K30:AC31"/>
    <mergeCell ref="H34:AD34"/>
    <mergeCell ref="F32:G32"/>
    <mergeCell ref="H32:AD32"/>
    <mergeCell ref="H33:AD33"/>
    <mergeCell ref="AA26:AB26"/>
    <mergeCell ref="H35:AD35"/>
    <mergeCell ref="AC26:AD26"/>
    <mergeCell ref="AD30:AD31"/>
    <mergeCell ref="A30:I31"/>
    <mergeCell ref="A26:F26"/>
    <mergeCell ref="G26:H26"/>
    <mergeCell ref="I26:J26"/>
    <mergeCell ref="F33:G33"/>
    <mergeCell ref="F34:G34"/>
    <mergeCell ref="F35:G35"/>
    <mergeCell ref="F36:G36"/>
    <mergeCell ref="AC25:AD25"/>
    <mergeCell ref="K26:P26"/>
    <mergeCell ref="A32:E32"/>
    <mergeCell ref="S5:U5"/>
    <mergeCell ref="V5:AD5"/>
    <mergeCell ref="V6:AB6"/>
    <mergeCell ref="AC6:AD6"/>
    <mergeCell ref="Y13:AC13"/>
    <mergeCell ref="AA25:AB25"/>
    <mergeCell ref="AC23:AD23"/>
    <mergeCell ref="U24:Z24"/>
    <mergeCell ref="K25:P25"/>
    <mergeCell ref="S24:T24"/>
    <mergeCell ref="Q26:R26"/>
    <mergeCell ref="S26:T26"/>
    <mergeCell ref="AC24:AD24"/>
    <mergeCell ref="A28:E28"/>
    <mergeCell ref="R28:Y28"/>
    <mergeCell ref="U25:Z25"/>
    <mergeCell ref="Z28:AB28"/>
    <mergeCell ref="U26:Z26"/>
    <mergeCell ref="Q25:R25"/>
    <mergeCell ref="S25:T25"/>
    <mergeCell ref="A24:F24"/>
  </mergeCells>
  <phoneticPr fontId="19"/>
  <dataValidations count="2">
    <dataValidation type="list" allowBlank="1" showInputMessage="1" showErrorMessage="1" sqref="V6:AB6" xr:uid="{00000000-0002-0000-0300-000000000000}">
      <formula1>$W$104:$W$145</formula1>
    </dataValidation>
    <dataValidation type="list" allowBlank="1" showInputMessage="1" showErrorMessage="1" sqref="F28" xr:uid="{00000000-0002-0000-0300-000001000000}">
      <formula1>"参加,不参加"</formula1>
    </dataValidation>
  </dataValidations>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2"/>
  <sheetViews>
    <sheetView zoomScaleNormal="100" workbookViewId="0">
      <selection sqref="A1:D1"/>
    </sheetView>
  </sheetViews>
  <sheetFormatPr defaultRowHeight="13.2"/>
  <cols>
    <col min="1" max="70" width="2.88671875" customWidth="1"/>
  </cols>
  <sheetData>
    <row r="1" spans="1:46" s="8" customFormat="1" ht="16.5" customHeight="1">
      <c r="A1" s="260" t="s">
        <v>82</v>
      </c>
      <c r="B1" s="260"/>
      <c r="C1" s="260"/>
      <c r="D1" s="260"/>
      <c r="E1" s="260">
        <f>'鑑(様式14)'!D1+1</f>
        <v>15</v>
      </c>
      <c r="F1" s="260"/>
      <c r="G1" s="77" t="s">
        <v>348</v>
      </c>
    </row>
    <row r="2" spans="1:46" s="8" customFormat="1" ht="16.5" customHeight="1">
      <c r="B2" s="258" t="str">
        <f>'事業報告(様式15)'!C2</f>
        <v>令和</v>
      </c>
      <c r="C2" s="258"/>
      <c r="D2" s="258">
        <f>'事業報告(様式15)'!E2</f>
        <v>7</v>
      </c>
      <c r="E2" s="258"/>
      <c r="F2" s="79" t="str">
        <f>'事業報告(様式15)'!G2&amp;"(競技結果)"</f>
        <v>年度　近畿高等学校体育大会選手派遣事業報告書(競技結果)</v>
      </c>
      <c r="G2" s="33"/>
      <c r="H2" s="33"/>
      <c r="I2" s="33"/>
      <c r="J2" s="33"/>
      <c r="K2" s="33"/>
      <c r="L2" s="33"/>
      <c r="M2" s="33"/>
      <c r="N2" s="33"/>
      <c r="O2" s="33"/>
      <c r="P2" s="33"/>
      <c r="Q2" s="33"/>
      <c r="R2" s="33"/>
      <c r="S2" s="33"/>
      <c r="T2" s="33"/>
      <c r="U2" s="33"/>
      <c r="V2" s="33"/>
      <c r="W2" s="33"/>
      <c r="X2" s="33"/>
      <c r="Y2" s="7"/>
      <c r="Z2" s="7"/>
      <c r="AA2" s="7"/>
      <c r="AB2" s="10"/>
      <c r="AC2" s="10"/>
      <c r="AD2" s="10"/>
      <c r="AE2" s="10"/>
    </row>
    <row r="3" spans="1:46" s="8" customFormat="1" ht="9" customHeight="1" thickBot="1"/>
    <row r="4" spans="1:46" s="8" customFormat="1" ht="21" customHeight="1" thickTop="1">
      <c r="S4" s="230" t="s">
        <v>2</v>
      </c>
      <c r="T4" s="230"/>
      <c r="U4" s="230"/>
      <c r="V4" s="199">
        <f>'事業報告(様式15)'!V4</f>
        <v>0</v>
      </c>
      <c r="W4" s="199"/>
      <c r="X4" s="199"/>
      <c r="Y4" s="199"/>
      <c r="Z4" s="199"/>
      <c r="AA4" s="199"/>
      <c r="AB4" s="199"/>
      <c r="AC4" s="199"/>
      <c r="AD4" s="199"/>
      <c r="AF4" s="249" t="s">
        <v>422</v>
      </c>
      <c r="AG4" s="250"/>
      <c r="AH4" s="250"/>
      <c r="AI4" s="250"/>
      <c r="AJ4" s="250"/>
      <c r="AK4" s="250"/>
      <c r="AL4" s="250"/>
      <c r="AM4" s="250"/>
      <c r="AN4" s="250"/>
      <c r="AO4" s="250"/>
      <c r="AP4" s="250"/>
      <c r="AQ4" s="250"/>
      <c r="AR4" s="250"/>
      <c r="AS4" s="250"/>
      <c r="AT4" s="251"/>
    </row>
    <row r="5" spans="1:46" s="8" customFormat="1" ht="21" customHeight="1">
      <c r="S5" s="259" t="s">
        <v>342</v>
      </c>
      <c r="T5" s="202"/>
      <c r="U5" s="203"/>
      <c r="V5" s="196" t="str">
        <f>'事業報告(様式15)'!V5</f>
        <v>全日制</v>
      </c>
      <c r="W5" s="197"/>
      <c r="X5" s="197"/>
      <c r="Y5" s="197"/>
      <c r="Z5" s="197"/>
      <c r="AA5" s="197"/>
      <c r="AB5" s="197"/>
      <c r="AC5" s="197"/>
      <c r="AD5" s="198"/>
      <c r="AF5" s="252"/>
      <c r="AG5" s="253"/>
      <c r="AH5" s="253"/>
      <c r="AI5" s="253"/>
      <c r="AJ5" s="253"/>
      <c r="AK5" s="253"/>
      <c r="AL5" s="253"/>
      <c r="AM5" s="253"/>
      <c r="AN5" s="253"/>
      <c r="AO5" s="253"/>
      <c r="AP5" s="253"/>
      <c r="AQ5" s="253"/>
      <c r="AR5" s="253"/>
      <c r="AS5" s="253"/>
      <c r="AT5" s="254"/>
    </row>
    <row r="6" spans="1:46" s="8" customFormat="1" ht="21" customHeight="1">
      <c r="A6" s="9"/>
      <c r="S6" s="230" t="s">
        <v>10</v>
      </c>
      <c r="T6" s="230"/>
      <c r="U6" s="230"/>
      <c r="V6" s="196">
        <f>'事業報告(様式15)'!V6</f>
        <v>0</v>
      </c>
      <c r="W6" s="197"/>
      <c r="X6" s="197"/>
      <c r="Y6" s="197"/>
      <c r="Z6" s="197"/>
      <c r="AA6" s="197"/>
      <c r="AB6" s="197"/>
      <c r="AC6" s="202" t="str">
        <f>'事業報告(様式15)'!AC6</f>
        <v/>
      </c>
      <c r="AD6" s="203"/>
      <c r="AF6" s="252"/>
      <c r="AG6" s="253"/>
      <c r="AH6" s="253"/>
      <c r="AI6" s="253"/>
      <c r="AJ6" s="253"/>
      <c r="AK6" s="253"/>
      <c r="AL6" s="253"/>
      <c r="AM6" s="253"/>
      <c r="AN6" s="253"/>
      <c r="AO6" s="253"/>
      <c r="AP6" s="253"/>
      <c r="AQ6" s="253"/>
      <c r="AR6" s="253"/>
      <c r="AS6" s="253"/>
      <c r="AT6" s="254"/>
    </row>
    <row r="7" spans="1:46" s="8" customFormat="1" ht="21" customHeight="1">
      <c r="S7" s="230" t="s">
        <v>11</v>
      </c>
      <c r="T7" s="230"/>
      <c r="U7" s="230"/>
      <c r="V7" s="199">
        <f>'事業報告(様式15)'!V7</f>
        <v>0</v>
      </c>
      <c r="W7" s="199"/>
      <c r="X7" s="199"/>
      <c r="Y7" s="199"/>
      <c r="Z7" s="199"/>
      <c r="AA7" s="199"/>
      <c r="AB7" s="199"/>
      <c r="AC7" s="199"/>
      <c r="AD7" s="199"/>
      <c r="AF7" s="252"/>
      <c r="AG7" s="253"/>
      <c r="AH7" s="253"/>
      <c r="AI7" s="253"/>
      <c r="AJ7" s="253"/>
      <c r="AK7" s="253"/>
      <c r="AL7" s="253"/>
      <c r="AM7" s="253"/>
      <c r="AN7" s="253"/>
      <c r="AO7" s="253"/>
      <c r="AP7" s="253"/>
      <c r="AQ7" s="253"/>
      <c r="AR7" s="253"/>
      <c r="AS7" s="253"/>
      <c r="AT7" s="254"/>
    </row>
    <row r="8" spans="1:46" s="8" customFormat="1" ht="9.75" customHeight="1" thickBot="1">
      <c r="AF8" s="255"/>
      <c r="AG8" s="256"/>
      <c r="AH8" s="256"/>
      <c r="AI8" s="256"/>
      <c r="AJ8" s="256"/>
      <c r="AK8" s="256"/>
      <c r="AL8" s="256"/>
      <c r="AM8" s="256"/>
      <c r="AN8" s="256"/>
      <c r="AO8" s="256"/>
      <c r="AP8" s="256"/>
      <c r="AQ8" s="256"/>
      <c r="AR8" s="256"/>
      <c r="AS8" s="256"/>
      <c r="AT8" s="257"/>
    </row>
    <row r="9" spans="1:46" ht="15.75" customHeight="1" thickTop="1">
      <c r="A9" s="28" t="s">
        <v>59</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29"/>
    </row>
    <row r="10" spans="1:46" ht="15.75" customHeight="1">
      <c r="A10" s="30" t="s">
        <v>67</v>
      </c>
      <c r="AD10" s="31"/>
    </row>
    <row r="11" spans="1:46" ht="15.75" customHeight="1">
      <c r="A11" s="246" t="s">
        <v>0</v>
      </c>
      <c r="B11" s="248"/>
      <c r="C11" s="246" t="s">
        <v>58</v>
      </c>
      <c r="D11" s="248"/>
      <c r="E11" s="246" t="s">
        <v>60</v>
      </c>
      <c r="F11" s="248"/>
      <c r="G11" s="246" t="s">
        <v>430</v>
      </c>
      <c r="H11" s="247"/>
      <c r="I11" s="247"/>
      <c r="J11" s="247"/>
      <c r="K11" s="247"/>
      <c r="L11" s="247"/>
      <c r="M11" s="247"/>
      <c r="N11" s="247"/>
      <c r="O11" s="247"/>
      <c r="P11" s="247"/>
      <c r="Q11" s="247"/>
      <c r="R11" s="247"/>
      <c r="S11" s="247"/>
      <c r="T11" s="247"/>
      <c r="U11" s="247"/>
      <c r="V11" s="247"/>
      <c r="W11" s="247"/>
      <c r="X11" s="247"/>
      <c r="Y11" s="247"/>
      <c r="Z11" s="247"/>
      <c r="AA11" s="247"/>
      <c r="AB11" s="247"/>
      <c r="AC11" s="247"/>
      <c r="AD11" s="248"/>
    </row>
    <row r="12" spans="1:46" ht="15.75" customHeight="1">
      <c r="A12" s="570"/>
      <c r="B12" s="571"/>
      <c r="C12" s="570"/>
      <c r="D12" s="571"/>
      <c r="E12" s="570"/>
      <c r="F12" s="571"/>
      <c r="G12" s="572"/>
      <c r="H12" s="572"/>
      <c r="I12" s="572"/>
      <c r="J12" s="572"/>
      <c r="K12" s="572"/>
      <c r="L12" s="572"/>
      <c r="M12" s="572"/>
      <c r="N12" s="572"/>
      <c r="O12" s="572"/>
      <c r="P12" s="572"/>
      <c r="Q12" s="572"/>
      <c r="R12" s="572"/>
      <c r="S12" s="572"/>
      <c r="T12" s="572"/>
      <c r="U12" s="572"/>
      <c r="V12" s="572"/>
      <c r="W12" s="572"/>
      <c r="X12" s="572"/>
      <c r="Y12" s="572"/>
      <c r="Z12" s="572"/>
      <c r="AA12" s="572"/>
      <c r="AB12" s="572"/>
      <c r="AC12" s="572"/>
      <c r="AD12" s="573"/>
    </row>
    <row r="13" spans="1:46" ht="15.75" customHeight="1">
      <c r="A13" s="574"/>
      <c r="B13" s="575"/>
      <c r="C13" s="574"/>
      <c r="D13" s="575"/>
      <c r="E13" s="574"/>
      <c r="F13" s="575"/>
      <c r="G13" s="576"/>
      <c r="H13" s="576"/>
      <c r="I13" s="576"/>
      <c r="J13" s="576"/>
      <c r="K13" s="576"/>
      <c r="L13" s="576"/>
      <c r="M13" s="576"/>
      <c r="N13" s="576"/>
      <c r="O13" s="576"/>
      <c r="P13" s="576"/>
      <c r="Q13" s="576"/>
      <c r="R13" s="576"/>
      <c r="S13" s="576"/>
      <c r="T13" s="576"/>
      <c r="U13" s="576"/>
      <c r="V13" s="576"/>
      <c r="W13" s="576"/>
      <c r="X13" s="576"/>
      <c r="Y13" s="576"/>
      <c r="Z13" s="576"/>
      <c r="AA13" s="576"/>
      <c r="AB13" s="576"/>
      <c r="AC13" s="576"/>
      <c r="AD13" s="577"/>
    </row>
    <row r="14" spans="1:46" ht="15.75" customHeight="1">
      <c r="A14" s="574"/>
      <c r="B14" s="575"/>
      <c r="C14" s="574"/>
      <c r="D14" s="575"/>
      <c r="E14" s="574"/>
      <c r="F14" s="575"/>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7"/>
    </row>
    <row r="15" spans="1:46" ht="15.75" customHeight="1">
      <c r="A15" s="574"/>
      <c r="B15" s="575"/>
      <c r="C15" s="574"/>
      <c r="D15" s="575"/>
      <c r="E15" s="574"/>
      <c r="F15" s="575"/>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7"/>
    </row>
    <row r="16" spans="1:46" ht="15.75" customHeight="1">
      <c r="A16" s="574"/>
      <c r="B16" s="575"/>
      <c r="C16" s="574"/>
      <c r="D16" s="575"/>
      <c r="E16" s="574"/>
      <c r="F16" s="575"/>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7"/>
    </row>
    <row r="17" spans="1:30" ht="15.75" customHeight="1">
      <c r="A17" s="574"/>
      <c r="B17" s="575"/>
      <c r="C17" s="574"/>
      <c r="D17" s="575"/>
      <c r="E17" s="574"/>
      <c r="F17" s="575"/>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7"/>
    </row>
    <row r="18" spans="1:30" ht="15.75" customHeight="1">
      <c r="A18" s="574"/>
      <c r="B18" s="575"/>
      <c r="C18" s="574"/>
      <c r="D18" s="575"/>
      <c r="E18" s="574"/>
      <c r="F18" s="575"/>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c r="AD18" s="577"/>
    </row>
    <row r="19" spans="1:30" ht="15.75" customHeight="1">
      <c r="A19" s="574"/>
      <c r="B19" s="575"/>
      <c r="C19" s="574"/>
      <c r="D19" s="575"/>
      <c r="E19" s="574"/>
      <c r="F19" s="575"/>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7"/>
    </row>
    <row r="20" spans="1:30" ht="15.75" customHeight="1">
      <c r="A20" s="574"/>
      <c r="B20" s="575"/>
      <c r="C20" s="574"/>
      <c r="D20" s="575"/>
      <c r="E20" s="574"/>
      <c r="F20" s="575"/>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7"/>
    </row>
    <row r="21" spans="1:30" ht="15.75" customHeight="1">
      <c r="A21" s="574"/>
      <c r="B21" s="575"/>
      <c r="C21" s="574"/>
      <c r="D21" s="575"/>
      <c r="E21" s="574"/>
      <c r="F21" s="575"/>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7"/>
    </row>
    <row r="22" spans="1:30" ht="15.75" customHeight="1">
      <c r="A22" s="574"/>
      <c r="B22" s="575"/>
      <c r="C22" s="574"/>
      <c r="D22" s="575"/>
      <c r="E22" s="574"/>
      <c r="F22" s="575"/>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7"/>
    </row>
    <row r="23" spans="1:30" ht="15.75" customHeight="1">
      <c r="A23" s="574"/>
      <c r="B23" s="575"/>
      <c r="C23" s="574"/>
      <c r="D23" s="575"/>
      <c r="E23" s="574"/>
      <c r="F23" s="575"/>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7"/>
    </row>
    <row r="24" spans="1:30" ht="15.75" customHeight="1">
      <c r="A24" s="574"/>
      <c r="B24" s="575"/>
      <c r="C24" s="574"/>
      <c r="D24" s="575"/>
      <c r="E24" s="574"/>
      <c r="F24" s="575"/>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7"/>
    </row>
    <row r="25" spans="1:30" ht="15.75" customHeight="1">
      <c r="A25" s="574"/>
      <c r="B25" s="575"/>
      <c r="C25" s="574"/>
      <c r="D25" s="575"/>
      <c r="E25" s="574"/>
      <c r="F25" s="575"/>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7"/>
    </row>
    <row r="26" spans="1:30" ht="15.75" customHeight="1">
      <c r="A26" s="574"/>
      <c r="B26" s="575"/>
      <c r="C26" s="574"/>
      <c r="D26" s="575"/>
      <c r="E26" s="574"/>
      <c r="F26" s="575"/>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7"/>
    </row>
    <row r="27" spans="1:30" ht="15.75" customHeight="1">
      <c r="A27" s="574"/>
      <c r="B27" s="575"/>
      <c r="C27" s="574"/>
      <c r="D27" s="575"/>
      <c r="E27" s="574"/>
      <c r="F27" s="575"/>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7"/>
    </row>
    <row r="28" spans="1:30" ht="15.75" customHeight="1">
      <c r="A28" s="574"/>
      <c r="B28" s="575"/>
      <c r="C28" s="574"/>
      <c r="D28" s="575"/>
      <c r="E28" s="574"/>
      <c r="F28" s="575"/>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7"/>
    </row>
    <row r="29" spans="1:30" ht="15.75" customHeight="1">
      <c r="A29" s="574"/>
      <c r="B29" s="575"/>
      <c r="C29" s="574"/>
      <c r="D29" s="575"/>
      <c r="E29" s="574"/>
      <c r="F29" s="575"/>
      <c r="G29" s="576"/>
      <c r="H29" s="576"/>
      <c r="I29" s="576"/>
      <c r="J29" s="576"/>
      <c r="K29" s="576"/>
      <c r="L29" s="576"/>
      <c r="M29" s="576"/>
      <c r="N29" s="576"/>
      <c r="O29" s="576"/>
      <c r="P29" s="576"/>
      <c r="Q29" s="576"/>
      <c r="R29" s="576"/>
      <c r="S29" s="576"/>
      <c r="T29" s="576"/>
      <c r="U29" s="576"/>
      <c r="V29" s="576"/>
      <c r="W29" s="576"/>
      <c r="X29" s="576"/>
      <c r="Y29" s="576"/>
      <c r="Z29" s="576"/>
      <c r="AA29" s="576"/>
      <c r="AB29" s="576"/>
      <c r="AC29" s="576"/>
      <c r="AD29" s="577"/>
    </row>
    <row r="30" spans="1:30" ht="15.75" customHeight="1">
      <c r="A30" s="574"/>
      <c r="B30" s="575"/>
      <c r="C30" s="574"/>
      <c r="D30" s="575"/>
      <c r="E30" s="574"/>
      <c r="F30" s="575"/>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7"/>
    </row>
    <row r="31" spans="1:30" ht="15.75" customHeight="1">
      <c r="A31" s="574"/>
      <c r="B31" s="575"/>
      <c r="C31" s="574"/>
      <c r="D31" s="575"/>
      <c r="E31" s="574"/>
      <c r="F31" s="575"/>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7"/>
    </row>
    <row r="32" spans="1:30" ht="15.75" customHeight="1">
      <c r="A32" s="574"/>
      <c r="B32" s="575"/>
      <c r="C32" s="574"/>
      <c r="D32" s="575"/>
      <c r="E32" s="574"/>
      <c r="F32" s="575"/>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7"/>
    </row>
    <row r="33" spans="1:30" ht="15.75" customHeight="1">
      <c r="A33" s="574"/>
      <c r="B33" s="575"/>
      <c r="C33" s="574"/>
      <c r="D33" s="575"/>
      <c r="E33" s="574"/>
      <c r="F33" s="575"/>
      <c r="G33" s="576"/>
      <c r="H33" s="576"/>
      <c r="I33" s="576"/>
      <c r="J33" s="576"/>
      <c r="K33" s="576"/>
      <c r="L33" s="576"/>
      <c r="M33" s="576"/>
      <c r="N33" s="576"/>
      <c r="O33" s="576"/>
      <c r="P33" s="576"/>
      <c r="Q33" s="576"/>
      <c r="R33" s="576"/>
      <c r="S33" s="576"/>
      <c r="T33" s="576"/>
      <c r="U33" s="576"/>
      <c r="V33" s="576"/>
      <c r="W33" s="576"/>
      <c r="X33" s="576"/>
      <c r="Y33" s="576"/>
      <c r="Z33" s="576"/>
      <c r="AA33" s="576"/>
      <c r="AB33" s="576"/>
      <c r="AC33" s="576"/>
      <c r="AD33" s="577"/>
    </row>
    <row r="34" spans="1:30" ht="15.75" customHeight="1">
      <c r="A34" s="574"/>
      <c r="B34" s="575"/>
      <c r="C34" s="574"/>
      <c r="D34" s="575"/>
      <c r="E34" s="574"/>
      <c r="F34" s="575"/>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7"/>
    </row>
    <row r="35" spans="1:30" ht="15.75" customHeight="1">
      <c r="A35" s="574"/>
      <c r="B35" s="575"/>
      <c r="C35" s="574"/>
      <c r="D35" s="575"/>
      <c r="E35" s="574"/>
      <c r="F35" s="575"/>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7"/>
    </row>
    <row r="36" spans="1:30" ht="15.75" customHeight="1">
      <c r="A36" s="574"/>
      <c r="B36" s="575"/>
      <c r="C36" s="574"/>
      <c r="D36" s="575"/>
      <c r="E36" s="574"/>
      <c r="F36" s="575"/>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7"/>
    </row>
    <row r="37" spans="1:30" ht="15.75" customHeight="1">
      <c r="A37" s="574"/>
      <c r="B37" s="575"/>
      <c r="C37" s="574"/>
      <c r="D37" s="575"/>
      <c r="E37" s="574"/>
      <c r="F37" s="575"/>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7"/>
    </row>
    <row r="38" spans="1:30" ht="15.75" customHeight="1">
      <c r="A38" s="574"/>
      <c r="B38" s="575"/>
      <c r="C38" s="574"/>
      <c r="D38" s="575"/>
      <c r="E38" s="574"/>
      <c r="F38" s="575"/>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7"/>
    </row>
    <row r="39" spans="1:30" ht="15.75" customHeight="1">
      <c r="A39" s="574"/>
      <c r="B39" s="575"/>
      <c r="C39" s="574"/>
      <c r="D39" s="575"/>
      <c r="E39" s="574"/>
      <c r="F39" s="575"/>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7"/>
    </row>
    <row r="40" spans="1:30" ht="15.75" customHeight="1">
      <c r="A40" s="574"/>
      <c r="B40" s="575"/>
      <c r="C40" s="574"/>
      <c r="D40" s="575"/>
      <c r="E40" s="574"/>
      <c r="F40" s="575"/>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7"/>
    </row>
    <row r="41" spans="1:30" ht="15.75" customHeight="1">
      <c r="A41" s="574"/>
      <c r="B41" s="575"/>
      <c r="C41" s="574"/>
      <c r="D41" s="575"/>
      <c r="E41" s="574"/>
      <c r="F41" s="575"/>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7"/>
    </row>
    <row r="42" spans="1:30" ht="15.75" customHeight="1">
      <c r="A42" s="574"/>
      <c r="B42" s="575"/>
      <c r="C42" s="574"/>
      <c r="D42" s="575"/>
      <c r="E42" s="574"/>
      <c r="F42" s="575"/>
      <c r="G42" s="576"/>
      <c r="H42" s="576"/>
      <c r="I42" s="576"/>
      <c r="J42" s="576"/>
      <c r="K42" s="576"/>
      <c r="L42" s="576"/>
      <c r="M42" s="576"/>
      <c r="N42" s="576"/>
      <c r="O42" s="576"/>
      <c r="P42" s="576"/>
      <c r="Q42" s="576"/>
      <c r="R42" s="576"/>
      <c r="S42" s="576"/>
      <c r="T42" s="576"/>
      <c r="U42" s="576"/>
      <c r="V42" s="576"/>
      <c r="W42" s="576"/>
      <c r="X42" s="576"/>
      <c r="Y42" s="576"/>
      <c r="Z42" s="576"/>
      <c r="AA42" s="576"/>
      <c r="AB42" s="576"/>
      <c r="AC42" s="576"/>
      <c r="AD42" s="577"/>
    </row>
    <row r="43" spans="1:30" ht="15.75" customHeight="1">
      <c r="A43" s="574"/>
      <c r="B43" s="575"/>
      <c r="C43" s="574"/>
      <c r="D43" s="575"/>
      <c r="E43" s="574"/>
      <c r="F43" s="575"/>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7"/>
    </row>
    <row r="44" spans="1:30" ht="15.75" customHeight="1">
      <c r="A44" s="574"/>
      <c r="B44" s="575"/>
      <c r="C44" s="574"/>
      <c r="D44" s="575"/>
      <c r="E44" s="574"/>
      <c r="F44" s="575"/>
      <c r="G44" s="576"/>
      <c r="H44" s="576"/>
      <c r="I44" s="576"/>
      <c r="J44" s="576"/>
      <c r="K44" s="576"/>
      <c r="L44" s="576"/>
      <c r="M44" s="576"/>
      <c r="N44" s="576"/>
      <c r="O44" s="576"/>
      <c r="P44" s="576"/>
      <c r="Q44" s="576"/>
      <c r="R44" s="576"/>
      <c r="S44" s="576"/>
      <c r="T44" s="576"/>
      <c r="U44" s="576"/>
      <c r="V44" s="576"/>
      <c r="W44" s="576"/>
      <c r="X44" s="576"/>
      <c r="Y44" s="576"/>
      <c r="Z44" s="576"/>
      <c r="AA44" s="576"/>
      <c r="AB44" s="576"/>
      <c r="AC44" s="576"/>
      <c r="AD44" s="577"/>
    </row>
    <row r="45" spans="1:30" ht="15.75" customHeight="1">
      <c r="A45" s="574"/>
      <c r="B45" s="575"/>
      <c r="C45" s="574"/>
      <c r="D45" s="575"/>
      <c r="E45" s="574"/>
      <c r="F45" s="575"/>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7"/>
    </row>
    <row r="46" spans="1:30" ht="15.75" customHeight="1">
      <c r="A46" s="574"/>
      <c r="B46" s="575"/>
      <c r="C46" s="574"/>
      <c r="D46" s="575"/>
      <c r="E46" s="574"/>
      <c r="F46" s="575"/>
      <c r="G46" s="576"/>
      <c r="H46" s="576"/>
      <c r="I46" s="576"/>
      <c r="J46" s="576"/>
      <c r="K46" s="576"/>
      <c r="L46" s="576"/>
      <c r="M46" s="576"/>
      <c r="N46" s="576"/>
      <c r="O46" s="576"/>
      <c r="P46" s="576"/>
      <c r="Q46" s="576"/>
      <c r="R46" s="576"/>
      <c r="S46" s="576"/>
      <c r="T46" s="576"/>
      <c r="U46" s="576"/>
      <c r="V46" s="576"/>
      <c r="W46" s="576"/>
      <c r="X46" s="576"/>
      <c r="Y46" s="576"/>
      <c r="Z46" s="576"/>
      <c r="AA46" s="576"/>
      <c r="AB46" s="576"/>
      <c r="AC46" s="576"/>
      <c r="AD46" s="577"/>
    </row>
    <row r="47" spans="1:30" ht="15.75" customHeight="1">
      <c r="A47" s="574"/>
      <c r="B47" s="575"/>
      <c r="C47" s="574"/>
      <c r="D47" s="575"/>
      <c r="E47" s="574"/>
      <c r="F47" s="575"/>
      <c r="G47" s="576"/>
      <c r="H47" s="576"/>
      <c r="I47" s="576"/>
      <c r="J47" s="576"/>
      <c r="K47" s="576"/>
      <c r="L47" s="576"/>
      <c r="M47" s="576"/>
      <c r="N47" s="576"/>
      <c r="O47" s="576"/>
      <c r="P47" s="576"/>
      <c r="Q47" s="576"/>
      <c r="R47" s="576"/>
      <c r="S47" s="576"/>
      <c r="T47" s="576"/>
      <c r="U47" s="576"/>
      <c r="V47" s="576"/>
      <c r="W47" s="576"/>
      <c r="X47" s="576"/>
      <c r="Y47" s="576"/>
      <c r="Z47" s="576"/>
      <c r="AA47" s="576"/>
      <c r="AB47" s="576"/>
      <c r="AC47" s="576"/>
      <c r="AD47" s="577"/>
    </row>
    <row r="48" spans="1:30" ht="15.75" customHeight="1">
      <c r="A48" s="574"/>
      <c r="B48" s="575"/>
      <c r="C48" s="574"/>
      <c r="D48" s="575"/>
      <c r="E48" s="574"/>
      <c r="F48" s="575"/>
      <c r="G48" s="576"/>
      <c r="H48" s="576"/>
      <c r="I48" s="576"/>
      <c r="J48" s="576"/>
      <c r="K48" s="576"/>
      <c r="L48" s="576"/>
      <c r="M48" s="576"/>
      <c r="N48" s="576"/>
      <c r="O48" s="576"/>
      <c r="P48" s="576"/>
      <c r="Q48" s="576"/>
      <c r="R48" s="576"/>
      <c r="S48" s="576"/>
      <c r="T48" s="576"/>
      <c r="U48" s="576"/>
      <c r="V48" s="576"/>
      <c r="W48" s="576"/>
      <c r="X48" s="576"/>
      <c r="Y48" s="576"/>
      <c r="Z48" s="576"/>
      <c r="AA48" s="576"/>
      <c r="AB48" s="576"/>
      <c r="AC48" s="576"/>
      <c r="AD48" s="577"/>
    </row>
    <row r="49" spans="1:30" ht="15.75" customHeight="1">
      <c r="A49" s="574"/>
      <c r="B49" s="575"/>
      <c r="C49" s="574"/>
      <c r="D49" s="575"/>
      <c r="E49" s="574"/>
      <c r="F49" s="575"/>
      <c r="G49" s="576"/>
      <c r="H49" s="576"/>
      <c r="I49" s="576"/>
      <c r="J49" s="576"/>
      <c r="K49" s="576"/>
      <c r="L49" s="576"/>
      <c r="M49" s="576"/>
      <c r="N49" s="576"/>
      <c r="O49" s="576"/>
      <c r="P49" s="576"/>
      <c r="Q49" s="576"/>
      <c r="R49" s="576"/>
      <c r="S49" s="576"/>
      <c r="T49" s="576"/>
      <c r="U49" s="576"/>
      <c r="V49" s="576"/>
      <c r="W49" s="576"/>
      <c r="X49" s="576"/>
      <c r="Y49" s="576"/>
      <c r="Z49" s="576"/>
      <c r="AA49" s="576"/>
      <c r="AB49" s="576"/>
      <c r="AC49" s="576"/>
      <c r="AD49" s="577"/>
    </row>
    <row r="50" spans="1:30" ht="15.75" customHeight="1">
      <c r="A50" s="574"/>
      <c r="B50" s="575"/>
      <c r="C50" s="574"/>
      <c r="D50" s="575"/>
      <c r="E50" s="574"/>
      <c r="F50" s="575"/>
      <c r="G50" s="576"/>
      <c r="H50" s="576"/>
      <c r="I50" s="576"/>
      <c r="J50" s="576"/>
      <c r="K50" s="576"/>
      <c r="L50" s="576"/>
      <c r="M50" s="576"/>
      <c r="N50" s="576"/>
      <c r="O50" s="576"/>
      <c r="P50" s="576"/>
      <c r="Q50" s="576"/>
      <c r="R50" s="576"/>
      <c r="S50" s="576"/>
      <c r="T50" s="576"/>
      <c r="U50" s="576"/>
      <c r="V50" s="576"/>
      <c r="W50" s="576"/>
      <c r="X50" s="576"/>
      <c r="Y50" s="576"/>
      <c r="Z50" s="576"/>
      <c r="AA50" s="576"/>
      <c r="AB50" s="576"/>
      <c r="AC50" s="576"/>
      <c r="AD50" s="577"/>
    </row>
    <row r="51" spans="1:30" ht="15.75" customHeight="1">
      <c r="A51" s="574"/>
      <c r="B51" s="575"/>
      <c r="C51" s="574"/>
      <c r="D51" s="575"/>
      <c r="E51" s="574"/>
      <c r="F51" s="575"/>
      <c r="G51" s="576"/>
      <c r="H51" s="576"/>
      <c r="I51" s="576"/>
      <c r="J51" s="576"/>
      <c r="K51" s="576"/>
      <c r="L51" s="576"/>
      <c r="M51" s="576"/>
      <c r="N51" s="576"/>
      <c r="O51" s="576"/>
      <c r="P51" s="576"/>
      <c r="Q51" s="576"/>
      <c r="R51" s="576"/>
      <c r="S51" s="576"/>
      <c r="T51" s="576"/>
      <c r="U51" s="576"/>
      <c r="V51" s="576"/>
      <c r="W51" s="576"/>
      <c r="X51" s="576"/>
      <c r="Y51" s="576"/>
      <c r="Z51" s="576"/>
      <c r="AA51" s="576"/>
      <c r="AB51" s="576"/>
      <c r="AC51" s="576"/>
      <c r="AD51" s="577"/>
    </row>
    <row r="52" spans="1:30" ht="15.75" customHeight="1">
      <c r="A52" s="578"/>
      <c r="B52" s="579"/>
      <c r="C52" s="578"/>
      <c r="D52" s="579"/>
      <c r="E52" s="578"/>
      <c r="F52" s="579"/>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1"/>
    </row>
  </sheetData>
  <sheetProtection algorithmName="SHA-512" hashValue="QMoaOoVoKvOblvyi+o/kpZpkyCO3ct00YlKtepQVzU+wECxkWaIUl1mKjToPbQv/HVgEA306Ml0MRwZLtmLM/A==" saltValue="a6gs89AzS5ACa00UEbw64w==" spinCount="100000" sheet="1" formatCells="0" formatColumns="0" formatRows="0"/>
  <mergeCells count="141">
    <mergeCell ref="A1:D1"/>
    <mergeCell ref="E1:F1"/>
    <mergeCell ref="S6:U6"/>
    <mergeCell ref="A11:B11"/>
    <mergeCell ref="C11:D11"/>
    <mergeCell ref="E11:F11"/>
    <mergeCell ref="S7:U7"/>
    <mergeCell ref="A12:B12"/>
    <mergeCell ref="C12:D12"/>
    <mergeCell ref="E12:F12"/>
    <mergeCell ref="A13:B13"/>
    <mergeCell ref="C13:D13"/>
    <mergeCell ref="E13:F13"/>
    <mergeCell ref="AF4:AT8"/>
    <mergeCell ref="V7:AD7"/>
    <mergeCell ref="B2:C2"/>
    <mergeCell ref="D2:E2"/>
    <mergeCell ref="S4:U4"/>
    <mergeCell ref="V4:AD4"/>
    <mergeCell ref="S5:U5"/>
    <mergeCell ref="V5:AD5"/>
    <mergeCell ref="V6:AB6"/>
    <mergeCell ref="AC6:AD6"/>
    <mergeCell ref="A16:B16"/>
    <mergeCell ref="C16:D16"/>
    <mergeCell ref="E16:F16"/>
    <mergeCell ref="A17:B17"/>
    <mergeCell ref="C17:D17"/>
    <mergeCell ref="E17:F17"/>
    <mergeCell ref="A14:B14"/>
    <mergeCell ref="C14:D14"/>
    <mergeCell ref="E14:F14"/>
    <mergeCell ref="A15:B15"/>
    <mergeCell ref="C15:D15"/>
    <mergeCell ref="E15:F15"/>
    <mergeCell ref="A20:B20"/>
    <mergeCell ref="C20:D20"/>
    <mergeCell ref="E20:F20"/>
    <mergeCell ref="A21:B21"/>
    <mergeCell ref="C21:D21"/>
    <mergeCell ref="E21:F21"/>
    <mergeCell ref="A18:B18"/>
    <mergeCell ref="C18:D18"/>
    <mergeCell ref="E18:F18"/>
    <mergeCell ref="A19:B19"/>
    <mergeCell ref="C19:D19"/>
    <mergeCell ref="E19:F19"/>
    <mergeCell ref="A24:B24"/>
    <mergeCell ref="C24:D24"/>
    <mergeCell ref="E24:F24"/>
    <mergeCell ref="A25:B25"/>
    <mergeCell ref="C25:D25"/>
    <mergeCell ref="E25:F25"/>
    <mergeCell ref="A22:B22"/>
    <mergeCell ref="C22:D22"/>
    <mergeCell ref="E22:F22"/>
    <mergeCell ref="A23:B23"/>
    <mergeCell ref="C23:D23"/>
    <mergeCell ref="E23:F23"/>
    <mergeCell ref="A28:B28"/>
    <mergeCell ref="C28:D28"/>
    <mergeCell ref="E28:F28"/>
    <mergeCell ref="A29:B29"/>
    <mergeCell ref="C29:D29"/>
    <mergeCell ref="E29:F29"/>
    <mergeCell ref="A26:B26"/>
    <mergeCell ref="C26:D26"/>
    <mergeCell ref="E26:F26"/>
    <mergeCell ref="A27:B27"/>
    <mergeCell ref="C27:D27"/>
    <mergeCell ref="E27:F27"/>
    <mergeCell ref="A32:B32"/>
    <mergeCell ref="C32:D32"/>
    <mergeCell ref="E32:F32"/>
    <mergeCell ref="A33:B33"/>
    <mergeCell ref="C33:D33"/>
    <mergeCell ref="E33:F33"/>
    <mergeCell ref="A30:B30"/>
    <mergeCell ref="C30:D30"/>
    <mergeCell ref="E30:F30"/>
    <mergeCell ref="A31:B31"/>
    <mergeCell ref="C31:D31"/>
    <mergeCell ref="E31:F31"/>
    <mergeCell ref="A36:B36"/>
    <mergeCell ref="C36:D36"/>
    <mergeCell ref="E36:F36"/>
    <mergeCell ref="A37:B37"/>
    <mergeCell ref="C37:D37"/>
    <mergeCell ref="E37:F37"/>
    <mergeCell ref="A34:B34"/>
    <mergeCell ref="C34:D34"/>
    <mergeCell ref="E34:F34"/>
    <mergeCell ref="A35:B35"/>
    <mergeCell ref="C35:D35"/>
    <mergeCell ref="E35:F35"/>
    <mergeCell ref="A40:B40"/>
    <mergeCell ref="C40:D40"/>
    <mergeCell ref="E40:F40"/>
    <mergeCell ref="A41:B41"/>
    <mergeCell ref="C41:D41"/>
    <mergeCell ref="E41:F41"/>
    <mergeCell ref="A38:B38"/>
    <mergeCell ref="C38:D38"/>
    <mergeCell ref="E38:F38"/>
    <mergeCell ref="A39:B39"/>
    <mergeCell ref="C39:D39"/>
    <mergeCell ref="E39:F39"/>
    <mergeCell ref="E44:F44"/>
    <mergeCell ref="A45:B45"/>
    <mergeCell ref="C45:D45"/>
    <mergeCell ref="E45:F45"/>
    <mergeCell ref="A42:B42"/>
    <mergeCell ref="C42:D42"/>
    <mergeCell ref="E42:F42"/>
    <mergeCell ref="A43:B43"/>
    <mergeCell ref="C43:D43"/>
    <mergeCell ref="E43:F43"/>
    <mergeCell ref="A52:B52"/>
    <mergeCell ref="C52:D52"/>
    <mergeCell ref="E52:F52"/>
    <mergeCell ref="G11:AD11"/>
    <mergeCell ref="A50:B50"/>
    <mergeCell ref="C50:D50"/>
    <mergeCell ref="E50:F50"/>
    <mergeCell ref="A51:B51"/>
    <mergeCell ref="C51:D51"/>
    <mergeCell ref="E51:F51"/>
    <mergeCell ref="A48:B48"/>
    <mergeCell ref="C48:D48"/>
    <mergeCell ref="E48:F48"/>
    <mergeCell ref="A49:B49"/>
    <mergeCell ref="C49:D49"/>
    <mergeCell ref="E49:F49"/>
    <mergeCell ref="A46:B46"/>
    <mergeCell ref="C46:D46"/>
    <mergeCell ref="E46:F46"/>
    <mergeCell ref="A47:B47"/>
    <mergeCell ref="C47:D47"/>
    <mergeCell ref="E47:F47"/>
    <mergeCell ref="A44:B44"/>
    <mergeCell ref="C44:D44"/>
  </mergeCells>
  <phoneticPr fontId="19"/>
  <pageMargins left="0.70866141732283472" right="0.70866141732283472" top="0.74803149606299213" bottom="0.74803149606299213"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44"/>
  <sheetViews>
    <sheetView zoomScaleNormal="100" workbookViewId="0">
      <selection activeCell="Z26" sqref="Z26:AA26"/>
    </sheetView>
  </sheetViews>
  <sheetFormatPr defaultColWidth="9" defaultRowHeight="13.2"/>
  <cols>
    <col min="1" max="1" width="2.6640625" style="8" customWidth="1"/>
    <col min="2" max="5" width="2.21875" style="8" customWidth="1"/>
    <col min="6" max="6" width="2.88671875" style="8" customWidth="1"/>
    <col min="7" max="11" width="2.109375" style="8" customWidth="1"/>
    <col min="12" max="13" width="2.6640625" style="8" customWidth="1"/>
    <col min="14" max="17" width="2.33203125" style="8" customWidth="1"/>
    <col min="18" max="18" width="2.6640625" style="8" customWidth="1"/>
    <col min="19" max="19" width="2.88671875" style="8" customWidth="1"/>
    <col min="20" max="20" width="2.33203125" style="8" customWidth="1"/>
    <col min="21" max="22" width="1.88671875" style="8" customWidth="1"/>
    <col min="23" max="23" width="3.21875" style="8" customWidth="1"/>
    <col min="24" max="25" width="2.6640625" style="8" customWidth="1"/>
    <col min="26" max="26" width="2.21875" style="8" customWidth="1"/>
    <col min="27" max="27" width="2.6640625" style="8" customWidth="1"/>
    <col min="28" max="33" width="3.109375" style="8" customWidth="1"/>
    <col min="34" max="34" width="5.33203125" style="8" customWidth="1"/>
    <col min="35" max="35" width="3" style="8" customWidth="1"/>
    <col min="36" max="132" width="2.88671875" style="8" customWidth="1"/>
    <col min="133" max="16384" width="9" style="8"/>
  </cols>
  <sheetData>
    <row r="1" spans="1:49" ht="16.5" customHeight="1">
      <c r="A1" s="341" t="s">
        <v>82</v>
      </c>
      <c r="B1" s="341"/>
      <c r="C1" s="341"/>
      <c r="D1" s="341"/>
      <c r="E1" s="237">
        <f>'鑑(様式14)'!D1+2</f>
        <v>16</v>
      </c>
      <c r="F1" s="237"/>
    </row>
    <row r="2" spans="1:49" ht="18" customHeight="1">
      <c r="A2" s="9"/>
      <c r="B2" s="238" t="str">
        <f>'鑑(様式14)'!F12</f>
        <v>令和</v>
      </c>
      <c r="C2" s="238"/>
      <c r="D2" s="238"/>
      <c r="E2" s="342">
        <f>'鑑(様式14)'!H12</f>
        <v>7</v>
      </c>
      <c r="F2" s="342"/>
      <c r="G2" s="33" t="str">
        <f>'鑑(様式14)'!J12&amp;'鑑(様式14)'!L12&amp;"選手派遣費収支決算書(高体連補助対象者分)"</f>
        <v>年度　近畿高等学校体育大会選手派遣費収支決算書(高体連補助対象者分)</v>
      </c>
      <c r="H2" s="36"/>
      <c r="I2" s="37"/>
      <c r="J2" s="33"/>
      <c r="K2" s="33"/>
      <c r="L2" s="33"/>
      <c r="M2" s="33"/>
      <c r="N2" s="33"/>
      <c r="O2" s="33"/>
      <c r="P2" s="33"/>
      <c r="Q2" s="33"/>
      <c r="R2" s="33"/>
      <c r="S2" s="33"/>
      <c r="T2" s="33"/>
      <c r="U2" s="33"/>
      <c r="V2" s="33"/>
      <c r="W2" s="33"/>
      <c r="X2" s="33"/>
      <c r="Y2" s="33"/>
      <c r="Z2" s="33"/>
      <c r="AA2" s="33"/>
      <c r="AB2" s="33"/>
    </row>
    <row r="3" spans="1:49" ht="8.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49" ht="19.5" customHeight="1">
      <c r="B4" s="343" t="str">
        <f>IF(G14=G27,"","収支が合いません、要修正です！")</f>
        <v/>
      </c>
      <c r="C4" s="343"/>
      <c r="D4" s="343"/>
      <c r="E4" s="343"/>
      <c r="F4" s="343"/>
      <c r="G4" s="343"/>
      <c r="H4" s="343"/>
      <c r="I4" s="343"/>
      <c r="J4" s="343"/>
      <c r="K4" s="343"/>
      <c r="L4" s="343"/>
      <c r="M4" s="343"/>
      <c r="N4" s="343"/>
      <c r="O4" s="343"/>
      <c r="P4" s="343"/>
      <c r="Q4" s="343"/>
      <c r="R4" s="343"/>
      <c r="T4" s="326" t="s">
        <v>2</v>
      </c>
      <c r="U4" s="314"/>
      <c r="V4" s="314"/>
      <c r="W4" s="327"/>
      <c r="X4" s="196">
        <f>'事業報告(様式15)'!V4</f>
        <v>0</v>
      </c>
      <c r="Y4" s="197"/>
      <c r="Z4" s="197"/>
      <c r="AA4" s="197"/>
      <c r="AB4" s="197"/>
      <c r="AC4" s="197"/>
      <c r="AD4" s="197"/>
      <c r="AE4" s="197"/>
      <c r="AF4" s="197"/>
      <c r="AG4" s="197"/>
      <c r="AH4" s="197"/>
      <c r="AI4" s="198"/>
    </row>
    <row r="5" spans="1:49" ht="19.5" customHeight="1">
      <c r="B5" s="343"/>
      <c r="C5" s="343"/>
      <c r="D5" s="343"/>
      <c r="E5" s="343"/>
      <c r="F5" s="343"/>
      <c r="G5" s="343"/>
      <c r="H5" s="343"/>
      <c r="I5" s="343"/>
      <c r="J5" s="343"/>
      <c r="K5" s="343"/>
      <c r="L5" s="343"/>
      <c r="M5" s="343"/>
      <c r="N5" s="343"/>
      <c r="O5" s="343"/>
      <c r="P5" s="343"/>
      <c r="Q5" s="343"/>
      <c r="R5" s="343"/>
      <c r="T5" s="326" t="s">
        <v>342</v>
      </c>
      <c r="U5" s="314"/>
      <c r="V5" s="314"/>
      <c r="W5" s="327"/>
      <c r="X5" s="196" t="str">
        <f>'事業報告(様式15)'!V5</f>
        <v>全日制</v>
      </c>
      <c r="Y5" s="197"/>
      <c r="Z5" s="197"/>
      <c r="AA5" s="197"/>
      <c r="AB5" s="197"/>
      <c r="AC5" s="197"/>
      <c r="AD5" s="197"/>
      <c r="AE5" s="197"/>
      <c r="AF5" s="197"/>
      <c r="AG5" s="197"/>
      <c r="AH5" s="197"/>
      <c r="AI5" s="198"/>
    </row>
    <row r="6" spans="1:49" ht="19.5" customHeight="1">
      <c r="B6" s="343"/>
      <c r="C6" s="343"/>
      <c r="D6" s="343"/>
      <c r="E6" s="343"/>
      <c r="F6" s="343"/>
      <c r="G6" s="343"/>
      <c r="H6" s="343"/>
      <c r="I6" s="343"/>
      <c r="J6" s="343"/>
      <c r="K6" s="343"/>
      <c r="L6" s="343"/>
      <c r="M6" s="343"/>
      <c r="N6" s="343"/>
      <c r="O6" s="343"/>
      <c r="P6" s="343"/>
      <c r="Q6" s="343"/>
      <c r="R6" s="343"/>
      <c r="T6" s="326" t="s">
        <v>10</v>
      </c>
      <c r="U6" s="314"/>
      <c r="V6" s="314"/>
      <c r="W6" s="327"/>
      <c r="X6" s="196">
        <f>'事業報告(様式15)'!V6</f>
        <v>0</v>
      </c>
      <c r="Y6" s="197"/>
      <c r="Z6" s="197"/>
      <c r="AA6" s="197"/>
      <c r="AB6" s="197"/>
      <c r="AC6" s="197"/>
      <c r="AD6" s="197"/>
      <c r="AE6" s="197"/>
      <c r="AF6" s="197"/>
      <c r="AG6" s="197"/>
      <c r="AH6" s="202" t="str">
        <f>'事業報告(様式15)'!AC6</f>
        <v/>
      </c>
      <c r="AI6" s="203"/>
    </row>
    <row r="7" spans="1:49" ht="19.5" customHeight="1">
      <c r="B7" s="343"/>
      <c r="C7" s="343"/>
      <c r="D7" s="343"/>
      <c r="E7" s="343"/>
      <c r="F7" s="343"/>
      <c r="G7" s="343"/>
      <c r="H7" s="343"/>
      <c r="I7" s="343"/>
      <c r="J7" s="343"/>
      <c r="K7" s="343"/>
      <c r="L7" s="343"/>
      <c r="M7" s="343"/>
      <c r="N7" s="343"/>
      <c r="O7" s="343"/>
      <c r="P7" s="343"/>
      <c r="Q7" s="343"/>
      <c r="R7" s="343"/>
      <c r="T7" s="326" t="s">
        <v>23</v>
      </c>
      <c r="U7" s="314"/>
      <c r="V7" s="314"/>
      <c r="W7" s="327"/>
      <c r="X7" s="196">
        <f>'事業報告(様式15)'!V7</f>
        <v>0</v>
      </c>
      <c r="Y7" s="197"/>
      <c r="Z7" s="197"/>
      <c r="AA7" s="197"/>
      <c r="AB7" s="197"/>
      <c r="AC7" s="197"/>
      <c r="AD7" s="197"/>
      <c r="AE7" s="197"/>
      <c r="AF7" s="197"/>
      <c r="AG7" s="197"/>
      <c r="AH7" s="197"/>
      <c r="AI7" s="198"/>
    </row>
    <row r="8" spans="1:49" ht="14.25" customHeight="1" thickBot="1">
      <c r="A8" s="12" t="s">
        <v>24</v>
      </c>
      <c r="AH8" s="13"/>
    </row>
    <row r="9" spans="1:49" ht="21" customHeight="1" thickBot="1">
      <c r="A9" s="193" t="s">
        <v>25</v>
      </c>
      <c r="B9" s="194"/>
      <c r="C9" s="194"/>
      <c r="D9" s="194"/>
      <c r="E9" s="221"/>
      <c r="F9" s="193" t="s">
        <v>26</v>
      </c>
      <c r="G9" s="194"/>
      <c r="H9" s="194"/>
      <c r="I9" s="194"/>
      <c r="J9" s="194"/>
      <c r="K9" s="195"/>
      <c r="L9" s="222" t="s">
        <v>27</v>
      </c>
      <c r="M9" s="194"/>
      <c r="N9" s="194"/>
      <c r="O9" s="194"/>
      <c r="P9" s="194"/>
      <c r="Q9" s="194"/>
      <c r="R9" s="194"/>
      <c r="S9" s="194"/>
      <c r="T9" s="194"/>
      <c r="U9" s="194"/>
      <c r="V9" s="194"/>
      <c r="W9" s="194"/>
      <c r="X9" s="194"/>
      <c r="Y9" s="194"/>
      <c r="Z9" s="194"/>
      <c r="AA9" s="194"/>
      <c r="AB9" s="194"/>
      <c r="AC9" s="194"/>
      <c r="AD9" s="194"/>
      <c r="AE9" s="194"/>
      <c r="AF9" s="194"/>
      <c r="AG9" s="194"/>
      <c r="AH9" s="194"/>
      <c r="AI9" s="221"/>
      <c r="AV9" s="348" t="s">
        <v>423</v>
      </c>
      <c r="AW9" s="349"/>
    </row>
    <row r="10" spans="1:49" ht="21" customHeight="1">
      <c r="A10" s="333" t="s">
        <v>28</v>
      </c>
      <c r="B10" s="334"/>
      <c r="C10" s="334"/>
      <c r="D10" s="334"/>
      <c r="E10" s="335"/>
      <c r="F10" s="14" t="s">
        <v>29</v>
      </c>
      <c r="G10" s="336">
        <f>G29</f>
        <v>0</v>
      </c>
      <c r="H10" s="336"/>
      <c r="I10" s="336"/>
      <c r="J10" s="336"/>
      <c r="K10" s="337"/>
      <c r="L10" s="338" t="s">
        <v>30</v>
      </c>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40"/>
      <c r="AV10" s="126" t="s">
        <v>424</v>
      </c>
      <c r="AW10" s="126">
        <v>1980</v>
      </c>
    </row>
    <row r="11" spans="1:49" ht="21" customHeight="1">
      <c r="A11" s="313" t="s">
        <v>31</v>
      </c>
      <c r="B11" s="314"/>
      <c r="C11" s="314"/>
      <c r="D11" s="314"/>
      <c r="E11" s="315"/>
      <c r="F11" s="15" t="s">
        <v>32</v>
      </c>
      <c r="G11" s="582"/>
      <c r="H11" s="582"/>
      <c r="I11" s="582"/>
      <c r="J11" s="582"/>
      <c r="K11" s="583"/>
      <c r="L11" s="310" t="s">
        <v>33</v>
      </c>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2"/>
      <c r="AV11" s="126" t="s">
        <v>425</v>
      </c>
      <c r="AW11" s="126">
        <v>9790</v>
      </c>
    </row>
    <row r="12" spans="1:49" ht="21" customHeight="1">
      <c r="A12" s="313" t="s">
        <v>34</v>
      </c>
      <c r="B12" s="314"/>
      <c r="C12" s="314"/>
      <c r="D12" s="314"/>
      <c r="E12" s="315"/>
      <c r="F12" s="15" t="s">
        <v>35</v>
      </c>
      <c r="G12" s="582"/>
      <c r="H12" s="582"/>
      <c r="I12" s="582"/>
      <c r="J12" s="582"/>
      <c r="K12" s="583"/>
      <c r="L12" s="310" t="s">
        <v>36</v>
      </c>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2"/>
    </row>
    <row r="13" spans="1:49" ht="21" customHeight="1" thickBot="1">
      <c r="A13" s="323" t="s">
        <v>37</v>
      </c>
      <c r="B13" s="324"/>
      <c r="C13" s="324"/>
      <c r="D13" s="324"/>
      <c r="E13" s="325"/>
      <c r="F13" s="16" t="s">
        <v>38</v>
      </c>
      <c r="G13" s="584"/>
      <c r="H13" s="584"/>
      <c r="I13" s="584"/>
      <c r="J13" s="584"/>
      <c r="K13" s="585"/>
      <c r="L13" s="351" t="s">
        <v>39</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3"/>
    </row>
    <row r="14" spans="1:49" ht="21" customHeight="1" thickBot="1">
      <c r="A14" s="193" t="s">
        <v>40</v>
      </c>
      <c r="B14" s="194"/>
      <c r="C14" s="194"/>
      <c r="D14" s="194"/>
      <c r="E14" s="221"/>
      <c r="F14" s="17" t="s">
        <v>41</v>
      </c>
      <c r="G14" s="283">
        <f>SUM(G10:K13)</f>
        <v>0</v>
      </c>
      <c r="H14" s="283"/>
      <c r="I14" s="283"/>
      <c r="J14" s="283"/>
      <c r="K14" s="284"/>
      <c r="L14" s="303"/>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5"/>
    </row>
    <row r="15" spans="1:49" ht="10.5" customHeight="1">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9"/>
      <c r="AH15" s="20"/>
      <c r="AI15" s="20"/>
    </row>
    <row r="16" spans="1:49" ht="16.5" customHeight="1" thickBot="1">
      <c r="A16" s="21" t="s">
        <v>42</v>
      </c>
      <c r="B16" s="22"/>
      <c r="C16" s="22"/>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23"/>
      <c r="AI16" s="22"/>
      <c r="AO16" s="90"/>
    </row>
    <row r="17" spans="1:48" ht="21" customHeight="1" thickBot="1">
      <c r="A17" s="193" t="s">
        <v>25</v>
      </c>
      <c r="B17" s="194"/>
      <c r="C17" s="194"/>
      <c r="D17" s="194"/>
      <c r="E17" s="194"/>
      <c r="F17" s="331" t="s">
        <v>26</v>
      </c>
      <c r="G17" s="329"/>
      <c r="H17" s="329"/>
      <c r="I17" s="329"/>
      <c r="J17" s="329"/>
      <c r="K17" s="332"/>
      <c r="L17" s="328" t="s">
        <v>27</v>
      </c>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30"/>
      <c r="AJ17" s="150"/>
      <c r="AK17" s="354" t="s">
        <v>435</v>
      </c>
      <c r="AL17" s="355"/>
      <c r="AM17" s="355"/>
      <c r="AN17" s="355"/>
      <c r="AO17" s="355"/>
      <c r="AP17" s="355"/>
      <c r="AQ17" s="355"/>
      <c r="AR17" s="355"/>
      <c r="AS17" s="355"/>
      <c r="AT17" s="355"/>
      <c r="AU17" s="355"/>
      <c r="AV17" s="356"/>
    </row>
    <row r="18" spans="1:48" ht="21" customHeight="1">
      <c r="A18" s="295" t="s">
        <v>456</v>
      </c>
      <c r="B18" s="218"/>
      <c r="C18" s="218"/>
      <c r="D18" s="218"/>
      <c r="E18" s="215"/>
      <c r="F18" s="317" t="str">
        <f>IF(O18="","",IF(OR(X18="",AG18="")=TRUE,"運賃を入力!→",""))</f>
        <v/>
      </c>
      <c r="G18" s="318"/>
      <c r="H18" s="318"/>
      <c r="I18" s="318"/>
      <c r="J18" s="318"/>
      <c r="K18" s="319"/>
      <c r="L18" s="320" t="s">
        <v>45</v>
      </c>
      <c r="M18" s="146"/>
      <c r="N18" s="129" t="s">
        <v>346</v>
      </c>
      <c r="O18" s="586"/>
      <c r="P18" s="586"/>
      <c r="Q18" s="316" t="s">
        <v>46</v>
      </c>
      <c r="R18" s="316"/>
      <c r="S18" s="586"/>
      <c r="T18" s="586"/>
      <c r="U18" s="316" t="s">
        <v>343</v>
      </c>
      <c r="V18" s="316"/>
      <c r="W18" s="70" t="s">
        <v>345</v>
      </c>
      <c r="X18" s="589"/>
      <c r="Y18" s="589"/>
      <c r="Z18" s="589"/>
      <c r="AA18" s="88" t="s">
        <v>392</v>
      </c>
      <c r="AB18" s="350" t="s">
        <v>90</v>
      </c>
      <c r="AC18" s="350"/>
      <c r="AD18" s="350" t="s">
        <v>94</v>
      </c>
      <c r="AE18" s="350"/>
      <c r="AF18" s="88" t="s">
        <v>426</v>
      </c>
      <c r="AG18" s="592" t="str">
        <f t="shared" ref="AG18:AG23" si="0">AQ18</f>
        <v/>
      </c>
      <c r="AH18" s="592"/>
      <c r="AI18" s="68" t="s">
        <v>47</v>
      </c>
      <c r="AJ18" s="267" t="s">
        <v>469</v>
      </c>
      <c r="AK18" s="277" t="str">
        <f t="shared" ref="AK18:AK23" si="1">IF(M18="","",IF($W$26&gt;=8,"団券",IF(X18&gt;=$AW$11,"学割+往復割引",IF(X18&gt;=$AW$10,"学割",""))))</f>
        <v/>
      </c>
      <c r="AL18" s="278"/>
      <c r="AM18" s="278"/>
      <c r="AN18" s="278"/>
      <c r="AO18" s="278"/>
      <c r="AP18" s="278"/>
      <c r="AQ18" s="357" t="str">
        <f t="shared" ref="AQ18:AQ23" si="2">IF(M18="","",IF(AK18="団券",ROUNDDOWN(X18*0.5,-1),IF(AK18="学割",ROUNDDOWN(X18*0.8,-1),IF(AK18="学割+往復割引",ROUNDDOWN(ROUNDDOWN(X18*0.8,-1)*0.9,-1),X18))))</f>
        <v/>
      </c>
      <c r="AR18" s="357"/>
      <c r="AS18" s="357"/>
      <c r="AT18" s="357"/>
      <c r="AU18" s="357"/>
      <c r="AV18" s="358"/>
    </row>
    <row r="19" spans="1:48" ht="21" customHeight="1">
      <c r="A19" s="296"/>
      <c r="B19" s="297"/>
      <c r="C19" s="297"/>
      <c r="D19" s="297"/>
      <c r="E19" s="298"/>
      <c r="F19" s="299" t="str">
        <f>IF(O19="","",IF(OR(X19="",AG19="")=TRUE,"運賃を入力!→",""))</f>
        <v/>
      </c>
      <c r="G19" s="300"/>
      <c r="H19" s="300"/>
      <c r="I19" s="300"/>
      <c r="J19" s="300"/>
      <c r="K19" s="301"/>
      <c r="L19" s="321"/>
      <c r="M19" s="147"/>
      <c r="N19" s="116" t="s">
        <v>344</v>
      </c>
      <c r="O19" s="587"/>
      <c r="P19" s="587"/>
      <c r="Q19" s="275" t="s">
        <v>46</v>
      </c>
      <c r="R19" s="275"/>
      <c r="S19" s="587"/>
      <c r="T19" s="587"/>
      <c r="U19" s="275" t="s">
        <v>343</v>
      </c>
      <c r="V19" s="275"/>
      <c r="W19" s="71" t="s">
        <v>345</v>
      </c>
      <c r="X19" s="590"/>
      <c r="Y19" s="590"/>
      <c r="Z19" s="590"/>
      <c r="AA19" s="89" t="s">
        <v>392</v>
      </c>
      <c r="AB19" s="276" t="s">
        <v>90</v>
      </c>
      <c r="AC19" s="276"/>
      <c r="AD19" s="276" t="s">
        <v>94</v>
      </c>
      <c r="AE19" s="276"/>
      <c r="AF19" s="89" t="s">
        <v>426</v>
      </c>
      <c r="AG19" s="593" t="str">
        <f t="shared" si="0"/>
        <v/>
      </c>
      <c r="AH19" s="593"/>
      <c r="AI19" s="69" t="s">
        <v>47</v>
      </c>
      <c r="AJ19" s="268"/>
      <c r="AK19" s="277" t="str">
        <f t="shared" si="1"/>
        <v/>
      </c>
      <c r="AL19" s="278"/>
      <c r="AM19" s="278"/>
      <c r="AN19" s="278"/>
      <c r="AO19" s="278"/>
      <c r="AP19" s="278"/>
      <c r="AQ19" s="261" t="str">
        <f t="shared" si="2"/>
        <v/>
      </c>
      <c r="AR19" s="261"/>
      <c r="AS19" s="261"/>
      <c r="AT19" s="261"/>
      <c r="AU19" s="261"/>
      <c r="AV19" s="262"/>
    </row>
    <row r="20" spans="1:48" ht="21" customHeight="1">
      <c r="A20" s="296"/>
      <c r="B20" s="297"/>
      <c r="C20" s="297"/>
      <c r="D20" s="297"/>
      <c r="E20" s="298"/>
      <c r="F20" s="299" t="str">
        <f>IF(O20="","",IF(OR(X20="",AG20="")=TRUE,"運賃を入力!→",""))</f>
        <v/>
      </c>
      <c r="G20" s="300"/>
      <c r="H20" s="300"/>
      <c r="I20" s="300"/>
      <c r="J20" s="300"/>
      <c r="K20" s="301"/>
      <c r="L20" s="321"/>
      <c r="M20" s="147"/>
      <c r="N20" s="116" t="s">
        <v>344</v>
      </c>
      <c r="O20" s="587"/>
      <c r="P20" s="587"/>
      <c r="Q20" s="275" t="s">
        <v>46</v>
      </c>
      <c r="R20" s="275"/>
      <c r="S20" s="587"/>
      <c r="T20" s="587"/>
      <c r="U20" s="275" t="s">
        <v>343</v>
      </c>
      <c r="V20" s="275"/>
      <c r="W20" s="71" t="s">
        <v>345</v>
      </c>
      <c r="X20" s="590"/>
      <c r="Y20" s="590"/>
      <c r="Z20" s="590"/>
      <c r="AA20" s="89" t="s">
        <v>392</v>
      </c>
      <c r="AB20" s="276" t="s">
        <v>90</v>
      </c>
      <c r="AC20" s="276"/>
      <c r="AD20" s="276" t="s">
        <v>94</v>
      </c>
      <c r="AE20" s="276"/>
      <c r="AF20" s="89" t="s">
        <v>426</v>
      </c>
      <c r="AG20" s="593" t="str">
        <f t="shared" si="0"/>
        <v/>
      </c>
      <c r="AH20" s="593"/>
      <c r="AI20" s="69" t="s">
        <v>47</v>
      </c>
      <c r="AJ20" s="268"/>
      <c r="AK20" s="277" t="str">
        <f t="shared" si="1"/>
        <v/>
      </c>
      <c r="AL20" s="278"/>
      <c r="AM20" s="278"/>
      <c r="AN20" s="278"/>
      <c r="AO20" s="278"/>
      <c r="AP20" s="278"/>
      <c r="AQ20" s="261" t="str">
        <f t="shared" si="2"/>
        <v/>
      </c>
      <c r="AR20" s="261"/>
      <c r="AS20" s="261"/>
      <c r="AT20" s="261"/>
      <c r="AU20" s="261"/>
      <c r="AV20" s="262"/>
    </row>
    <row r="21" spans="1:48" ht="21" customHeight="1">
      <c r="A21" s="296"/>
      <c r="B21" s="297"/>
      <c r="C21" s="297"/>
      <c r="D21" s="297"/>
      <c r="E21" s="298"/>
      <c r="F21" s="299" t="str">
        <f>IF(O21="","",IF(OR(X21="",AG21="")=TRUE,"運賃を入力!→",""))</f>
        <v/>
      </c>
      <c r="G21" s="300"/>
      <c r="H21" s="300"/>
      <c r="I21" s="300"/>
      <c r="J21" s="300"/>
      <c r="K21" s="301"/>
      <c r="L21" s="321"/>
      <c r="M21" s="147"/>
      <c r="N21" s="116" t="s">
        <v>344</v>
      </c>
      <c r="O21" s="587"/>
      <c r="P21" s="587"/>
      <c r="Q21" s="275" t="s">
        <v>46</v>
      </c>
      <c r="R21" s="275"/>
      <c r="S21" s="587"/>
      <c r="T21" s="587"/>
      <c r="U21" s="275" t="s">
        <v>343</v>
      </c>
      <c r="V21" s="275"/>
      <c r="W21" s="71" t="s">
        <v>345</v>
      </c>
      <c r="X21" s="590"/>
      <c r="Y21" s="590"/>
      <c r="Z21" s="590"/>
      <c r="AA21" s="89" t="s">
        <v>392</v>
      </c>
      <c r="AB21" s="276" t="s">
        <v>90</v>
      </c>
      <c r="AC21" s="276"/>
      <c r="AD21" s="276" t="s">
        <v>94</v>
      </c>
      <c r="AE21" s="276"/>
      <c r="AF21" s="89" t="s">
        <v>426</v>
      </c>
      <c r="AG21" s="593" t="str">
        <f t="shared" si="0"/>
        <v/>
      </c>
      <c r="AH21" s="593"/>
      <c r="AI21" s="69" t="s">
        <v>47</v>
      </c>
      <c r="AJ21" s="268"/>
      <c r="AK21" s="277" t="str">
        <f t="shared" si="1"/>
        <v/>
      </c>
      <c r="AL21" s="278"/>
      <c r="AM21" s="278"/>
      <c r="AN21" s="278"/>
      <c r="AO21" s="278"/>
      <c r="AP21" s="278"/>
      <c r="AQ21" s="261" t="str">
        <f t="shared" si="2"/>
        <v/>
      </c>
      <c r="AR21" s="261"/>
      <c r="AS21" s="261"/>
      <c r="AT21" s="261"/>
      <c r="AU21" s="261"/>
      <c r="AV21" s="262"/>
    </row>
    <row r="22" spans="1:48" ht="21" customHeight="1">
      <c r="A22" s="296"/>
      <c r="B22" s="297"/>
      <c r="C22" s="297"/>
      <c r="D22" s="297"/>
      <c r="E22" s="298"/>
      <c r="F22" s="299" t="str">
        <f>IF(O22="","",IF(OR(X22="",AG22="")=TRUE,"運賃を入力!→",""))</f>
        <v/>
      </c>
      <c r="G22" s="300"/>
      <c r="H22" s="300"/>
      <c r="I22" s="300"/>
      <c r="J22" s="300"/>
      <c r="K22" s="301"/>
      <c r="L22" s="321"/>
      <c r="M22" s="147"/>
      <c r="N22" s="116" t="s">
        <v>344</v>
      </c>
      <c r="O22" s="587"/>
      <c r="P22" s="587"/>
      <c r="Q22" s="275" t="s">
        <v>46</v>
      </c>
      <c r="R22" s="275"/>
      <c r="S22" s="587"/>
      <c r="T22" s="587"/>
      <c r="U22" s="275" t="s">
        <v>343</v>
      </c>
      <c r="V22" s="275"/>
      <c r="W22" s="71" t="s">
        <v>345</v>
      </c>
      <c r="X22" s="590"/>
      <c r="Y22" s="590"/>
      <c r="Z22" s="590"/>
      <c r="AA22" s="89" t="s">
        <v>392</v>
      </c>
      <c r="AB22" s="276" t="s">
        <v>90</v>
      </c>
      <c r="AC22" s="276"/>
      <c r="AD22" s="276" t="s">
        <v>94</v>
      </c>
      <c r="AE22" s="276"/>
      <c r="AF22" s="89" t="s">
        <v>426</v>
      </c>
      <c r="AG22" s="593" t="str">
        <f t="shared" si="0"/>
        <v/>
      </c>
      <c r="AH22" s="593"/>
      <c r="AI22" s="69" t="s">
        <v>47</v>
      </c>
      <c r="AJ22" s="268"/>
      <c r="AK22" s="273" t="str">
        <f t="shared" si="1"/>
        <v/>
      </c>
      <c r="AL22" s="274"/>
      <c r="AM22" s="274"/>
      <c r="AN22" s="274"/>
      <c r="AO22" s="274"/>
      <c r="AP22" s="274"/>
      <c r="AQ22" s="270" t="str">
        <f t="shared" si="2"/>
        <v/>
      </c>
      <c r="AR22" s="270"/>
      <c r="AS22" s="270"/>
      <c r="AT22" s="270"/>
      <c r="AU22" s="270"/>
      <c r="AV22" s="271"/>
    </row>
    <row r="23" spans="1:48" ht="21" customHeight="1">
      <c r="A23" s="296"/>
      <c r="B23" s="297"/>
      <c r="C23" s="297"/>
      <c r="D23" s="297"/>
      <c r="E23" s="298"/>
      <c r="F23" s="24" t="s">
        <v>68</v>
      </c>
      <c r="G23" s="344">
        <f>AD26</f>
        <v>0</v>
      </c>
      <c r="H23" s="344"/>
      <c r="I23" s="344"/>
      <c r="J23" s="344"/>
      <c r="K23" s="345"/>
      <c r="L23" s="321"/>
      <c r="M23" s="147"/>
      <c r="N23" s="116" t="s">
        <v>4</v>
      </c>
      <c r="O23" s="587"/>
      <c r="P23" s="587"/>
      <c r="Q23" s="275" t="s">
        <v>46</v>
      </c>
      <c r="R23" s="275"/>
      <c r="S23" s="587"/>
      <c r="T23" s="587"/>
      <c r="U23" s="275" t="s">
        <v>343</v>
      </c>
      <c r="V23" s="275"/>
      <c r="W23" s="71" t="s">
        <v>345</v>
      </c>
      <c r="X23" s="590"/>
      <c r="Y23" s="590"/>
      <c r="Z23" s="590"/>
      <c r="AA23" s="89" t="s">
        <v>392</v>
      </c>
      <c r="AB23" s="276" t="s">
        <v>90</v>
      </c>
      <c r="AC23" s="276"/>
      <c r="AD23" s="276" t="s">
        <v>94</v>
      </c>
      <c r="AE23" s="276"/>
      <c r="AF23" s="89" t="s">
        <v>426</v>
      </c>
      <c r="AG23" s="593" t="str">
        <f t="shared" si="0"/>
        <v/>
      </c>
      <c r="AH23" s="593"/>
      <c r="AI23" s="69" t="s">
        <v>47</v>
      </c>
      <c r="AJ23" s="268"/>
      <c r="AK23" s="273" t="str">
        <f t="shared" si="1"/>
        <v/>
      </c>
      <c r="AL23" s="274"/>
      <c r="AM23" s="274"/>
      <c r="AN23" s="274"/>
      <c r="AO23" s="274"/>
      <c r="AP23" s="274"/>
      <c r="AQ23" s="270" t="str">
        <f t="shared" si="2"/>
        <v/>
      </c>
      <c r="AR23" s="270"/>
      <c r="AS23" s="270"/>
      <c r="AT23" s="270"/>
      <c r="AU23" s="270"/>
      <c r="AV23" s="271"/>
    </row>
    <row r="24" spans="1:48" ht="21" customHeight="1">
      <c r="A24" s="296"/>
      <c r="B24" s="297"/>
      <c r="C24" s="297"/>
      <c r="D24" s="297"/>
      <c r="E24" s="298"/>
      <c r="F24" s="289"/>
      <c r="G24" s="290"/>
      <c r="H24" s="290"/>
      <c r="I24" s="290"/>
      <c r="J24" s="290"/>
      <c r="K24" s="291"/>
      <c r="L24" s="321"/>
      <c r="M24" s="147"/>
      <c r="N24" s="116" t="s">
        <v>4</v>
      </c>
      <c r="O24" s="587"/>
      <c r="P24" s="587"/>
      <c r="Q24" s="275" t="s">
        <v>46</v>
      </c>
      <c r="R24" s="275"/>
      <c r="S24" s="587"/>
      <c r="T24" s="587"/>
      <c r="U24" s="275" t="s">
        <v>343</v>
      </c>
      <c r="V24" s="275"/>
      <c r="W24" s="71" t="s">
        <v>345</v>
      </c>
      <c r="X24" s="590"/>
      <c r="Y24" s="590"/>
      <c r="Z24" s="590"/>
      <c r="AA24" s="89" t="s">
        <v>392</v>
      </c>
      <c r="AB24" s="276" t="s">
        <v>90</v>
      </c>
      <c r="AC24" s="276"/>
      <c r="AD24" s="276" t="s">
        <v>94</v>
      </c>
      <c r="AE24" s="276"/>
      <c r="AF24" s="89" t="s">
        <v>426</v>
      </c>
      <c r="AG24" s="593"/>
      <c r="AH24" s="593"/>
      <c r="AI24" s="69" t="s">
        <v>47</v>
      </c>
      <c r="AJ24" s="268"/>
      <c r="AK24" s="346" t="str">
        <f t="shared" ref="AK24:AK25" si="3">IF(M24="","",IF($W$26&gt;=8,"団券",IF(X24&gt;=$AW$11,"学割+往復割引",IF(X24&gt;=$AW$10,"学割",""))))</f>
        <v/>
      </c>
      <c r="AL24" s="347"/>
      <c r="AM24" s="347"/>
      <c r="AN24" s="347"/>
      <c r="AO24" s="347"/>
      <c r="AP24" s="347"/>
      <c r="AQ24" s="261" t="str">
        <f t="shared" ref="AQ24:AQ25" si="4">IF(M24="","",IF(AK24="団券",ROUNDDOWN(X24*0.5,-1),IF(AK24="学割",ROUNDDOWN(X24*0.8,-1),IF(AK24="学割+往復割引",ROUNDDOWN(ROUNDDOWN(X24*0.8,-1)*0.9,-1),X24))))</f>
        <v/>
      </c>
      <c r="AR24" s="261"/>
      <c r="AS24" s="261"/>
      <c r="AT24" s="261"/>
      <c r="AU24" s="261"/>
      <c r="AV24" s="262"/>
    </row>
    <row r="25" spans="1:48" ht="21" customHeight="1" thickBot="1">
      <c r="A25" s="296"/>
      <c r="B25" s="297"/>
      <c r="C25" s="297"/>
      <c r="D25" s="297"/>
      <c r="E25" s="298"/>
      <c r="F25" s="289"/>
      <c r="G25" s="290"/>
      <c r="H25" s="290"/>
      <c r="I25" s="290"/>
      <c r="J25" s="290"/>
      <c r="K25" s="291"/>
      <c r="L25" s="322"/>
      <c r="M25" s="151"/>
      <c r="N25" s="152" t="s">
        <v>4</v>
      </c>
      <c r="O25" s="588"/>
      <c r="P25" s="588"/>
      <c r="Q25" s="272" t="s">
        <v>46</v>
      </c>
      <c r="R25" s="272"/>
      <c r="S25" s="588"/>
      <c r="T25" s="588"/>
      <c r="U25" s="272" t="s">
        <v>343</v>
      </c>
      <c r="V25" s="272"/>
      <c r="W25" s="153" t="s">
        <v>345</v>
      </c>
      <c r="X25" s="591"/>
      <c r="Y25" s="591"/>
      <c r="Z25" s="591"/>
      <c r="AA25" s="154" t="s">
        <v>392</v>
      </c>
      <c r="AB25" s="288" t="s">
        <v>90</v>
      </c>
      <c r="AC25" s="288"/>
      <c r="AD25" s="288" t="s">
        <v>94</v>
      </c>
      <c r="AE25" s="288"/>
      <c r="AF25" s="154" t="s">
        <v>426</v>
      </c>
      <c r="AG25" s="594"/>
      <c r="AH25" s="594"/>
      <c r="AI25" s="145" t="s">
        <v>47</v>
      </c>
      <c r="AJ25" s="269"/>
      <c r="AK25" s="263" t="str">
        <f t="shared" si="3"/>
        <v/>
      </c>
      <c r="AL25" s="264"/>
      <c r="AM25" s="264"/>
      <c r="AN25" s="264"/>
      <c r="AO25" s="264"/>
      <c r="AP25" s="264"/>
      <c r="AQ25" s="265" t="str">
        <f t="shared" si="4"/>
        <v/>
      </c>
      <c r="AR25" s="265"/>
      <c r="AS25" s="265"/>
      <c r="AT25" s="265"/>
      <c r="AU25" s="265"/>
      <c r="AV25" s="266"/>
    </row>
    <row r="26" spans="1:48" ht="21" customHeight="1" thickBot="1">
      <c r="A26" s="219"/>
      <c r="B26" s="220"/>
      <c r="C26" s="220"/>
      <c r="D26" s="220"/>
      <c r="E26" s="216"/>
      <c r="F26" s="292"/>
      <c r="G26" s="293"/>
      <c r="H26" s="293"/>
      <c r="I26" s="293"/>
      <c r="J26" s="293"/>
      <c r="K26" s="294"/>
      <c r="L26" s="308" t="s">
        <v>429</v>
      </c>
      <c r="M26" s="309"/>
      <c r="N26" s="309"/>
      <c r="O26" s="309"/>
      <c r="P26" s="306">
        <f>SUM(AG18:AG25)</f>
        <v>0</v>
      </c>
      <c r="Q26" s="306"/>
      <c r="R26" s="306"/>
      <c r="S26" s="306"/>
      <c r="T26" s="307" t="s">
        <v>69</v>
      </c>
      <c r="U26" s="307"/>
      <c r="V26" s="307"/>
      <c r="W26" s="148">
        <f>'事業報告(様式15)'!AF27</f>
        <v>0</v>
      </c>
      <c r="X26" s="149" t="s">
        <v>352</v>
      </c>
      <c r="Y26" s="23"/>
      <c r="Z26" s="595">
        <v>1</v>
      </c>
      <c r="AA26" s="595"/>
      <c r="AB26" s="22" t="s">
        <v>353</v>
      </c>
      <c r="AC26" s="22" t="s">
        <v>351</v>
      </c>
      <c r="AD26" s="302">
        <f>P26*2*W26*Z26</f>
        <v>0</v>
      </c>
      <c r="AE26" s="302"/>
      <c r="AF26" s="302"/>
      <c r="AG26" s="302"/>
      <c r="AH26" s="22"/>
      <c r="AI26" s="144" t="s">
        <v>350</v>
      </c>
    </row>
    <row r="27" spans="1:48" ht="21" customHeight="1" thickBot="1">
      <c r="A27" s="193" t="s">
        <v>40</v>
      </c>
      <c r="B27" s="194"/>
      <c r="C27" s="194"/>
      <c r="D27" s="194"/>
      <c r="E27" s="221"/>
      <c r="F27" s="17" t="s">
        <v>48</v>
      </c>
      <c r="G27" s="283">
        <f>G23</f>
        <v>0</v>
      </c>
      <c r="H27" s="283"/>
      <c r="I27" s="283"/>
      <c r="J27" s="283"/>
      <c r="K27" s="284"/>
      <c r="L27" s="303"/>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5"/>
    </row>
    <row r="28" spans="1:48" ht="12" customHeight="1" thickBot="1">
      <c r="A28" s="10"/>
      <c r="B28" s="10"/>
      <c r="C28" s="10"/>
      <c r="D28" s="10"/>
      <c r="E28" s="10"/>
      <c r="F28" s="25"/>
      <c r="G28" s="26"/>
      <c r="H28" s="26"/>
      <c r="I28" s="26"/>
      <c r="J28" s="26"/>
      <c r="K28" s="26"/>
      <c r="L28" s="25"/>
      <c r="M28" s="25"/>
      <c r="N28" s="25"/>
      <c r="O28" s="25"/>
      <c r="P28" s="25"/>
      <c r="Q28" s="25"/>
      <c r="R28" s="25"/>
      <c r="S28" s="25"/>
      <c r="T28" s="25"/>
      <c r="U28" s="25"/>
      <c r="V28" s="25"/>
      <c r="W28" s="25"/>
      <c r="X28" s="25"/>
      <c r="Y28" s="25"/>
      <c r="Z28" s="25"/>
      <c r="AA28" s="25"/>
      <c r="AB28" s="25"/>
      <c r="AC28" s="25"/>
      <c r="AD28" s="25"/>
      <c r="AE28" s="25"/>
      <c r="AF28" s="25"/>
      <c r="AG28" s="25"/>
    </row>
    <row r="29" spans="1:48" ht="21.75" customHeight="1" thickBot="1">
      <c r="A29" s="280" t="s">
        <v>49</v>
      </c>
      <c r="B29" s="281"/>
      <c r="C29" s="281"/>
      <c r="D29" s="281"/>
      <c r="E29" s="282"/>
      <c r="F29" s="17" t="s">
        <v>50</v>
      </c>
      <c r="G29" s="283">
        <f>ROUNDDOWN(AD26/3,-1)</f>
        <v>0</v>
      </c>
      <c r="H29" s="283"/>
      <c r="I29" s="283"/>
      <c r="J29" s="283"/>
      <c r="K29" s="284"/>
      <c r="L29" s="285" t="s">
        <v>457</v>
      </c>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7"/>
    </row>
    <row r="30" spans="1:48" ht="7.5" customHeight="1">
      <c r="A30" s="10"/>
      <c r="B30" s="10"/>
      <c r="C30" s="10"/>
      <c r="D30" s="10"/>
      <c r="E30" s="10"/>
      <c r="F30" s="9"/>
      <c r="G30" s="9"/>
      <c r="H30" s="9"/>
      <c r="I30" s="9"/>
      <c r="J30" s="9"/>
      <c r="K30" s="9"/>
      <c r="L30" s="9"/>
      <c r="M30" s="9"/>
      <c r="N30" s="9"/>
      <c r="O30" s="10"/>
      <c r="P30" s="10"/>
      <c r="Q30" s="10"/>
      <c r="R30" s="10"/>
      <c r="S30" s="10"/>
      <c r="T30" s="10"/>
      <c r="U30" s="10"/>
      <c r="V30" s="10"/>
      <c r="W30" s="10"/>
      <c r="X30" s="10"/>
      <c r="Y30" s="10"/>
      <c r="Z30" s="10"/>
      <c r="AA30" s="10"/>
      <c r="AB30" s="10"/>
      <c r="AC30" s="10"/>
      <c r="AD30" s="10"/>
      <c r="AE30" s="10"/>
      <c r="AF30" s="10"/>
      <c r="AG30" s="11"/>
      <c r="AH30" s="20"/>
      <c r="AI30" s="20"/>
    </row>
    <row r="31" spans="1:48" ht="15" customHeight="1">
      <c r="A31" s="8" t="s">
        <v>51</v>
      </c>
    </row>
    <row r="32" spans="1:48" ht="15" customHeight="1">
      <c r="A32" s="9" t="s">
        <v>70</v>
      </c>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1:36" ht="15" customHeight="1">
      <c r="A33" s="9" t="s">
        <v>71</v>
      </c>
    </row>
    <row r="34" spans="1:36" ht="15" customHeight="1">
      <c r="A34" s="8" t="s">
        <v>72</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row>
    <row r="35" spans="1:36" ht="15" customHeight="1">
      <c r="A35" s="8" t="s">
        <v>481</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row>
    <row r="36" spans="1:36" ht="18" customHeight="1">
      <c r="A36" s="8" t="s">
        <v>52</v>
      </c>
    </row>
    <row r="37" spans="1:36" ht="15" customHeight="1">
      <c r="A37" s="8" t="s">
        <v>53</v>
      </c>
      <c r="B37" s="10"/>
      <c r="D37" s="10" t="s">
        <v>54</v>
      </c>
      <c r="E37" s="8" t="s">
        <v>73</v>
      </c>
    </row>
    <row r="38" spans="1:36" ht="15" customHeight="1">
      <c r="A38" s="8" t="s">
        <v>55</v>
      </c>
    </row>
    <row r="39" spans="1:36" ht="15" customHeight="1">
      <c r="A39" s="8" t="s">
        <v>56</v>
      </c>
      <c r="B39" s="10" t="s">
        <v>54</v>
      </c>
      <c r="C39" s="279" t="s">
        <v>403</v>
      </c>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row>
    <row r="40" spans="1:36" ht="15" customHeight="1">
      <c r="B40" s="10"/>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row>
    <row r="41" spans="1:36" ht="23.25" customHeight="1">
      <c r="B41" s="10"/>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row>
    <row r="42" spans="1:36" ht="15" customHeight="1">
      <c r="A42" s="8" t="s">
        <v>50</v>
      </c>
      <c r="B42" s="10" t="s">
        <v>54</v>
      </c>
      <c r="C42" s="8" t="s">
        <v>393</v>
      </c>
    </row>
    <row r="43" spans="1:36" ht="18" customHeight="1">
      <c r="A43" s="8" t="s">
        <v>57</v>
      </c>
      <c r="B43" s="27"/>
    </row>
    <row r="44" spans="1:36" ht="15" customHeight="1">
      <c r="A44" s="8" t="s">
        <v>480</v>
      </c>
      <c r="B44" s="27"/>
    </row>
  </sheetData>
  <sheetProtection algorithmName="SHA-512" hashValue="1PTBhI/fbKw0PxCrmXdvrZFlvHch+h7KYizB8JJMQZ9Ds7Qrv9YcON6Ruipp6yQfcOSfVl1brW0tL8/D2ncDHg==" saltValue="mi2hZSB3yMX9pS5Xipt1PQ==" spinCount="100000" sheet="1" formatCells="0"/>
  <mergeCells count="141">
    <mergeCell ref="F22:K22"/>
    <mergeCell ref="G23:K23"/>
    <mergeCell ref="AK22:AP22"/>
    <mergeCell ref="Q21:R21"/>
    <mergeCell ref="AK24:AP24"/>
    <mergeCell ref="AV9:AW9"/>
    <mergeCell ref="AD18:AE18"/>
    <mergeCell ref="AB18:AC18"/>
    <mergeCell ref="AQ20:AV20"/>
    <mergeCell ref="AQ21:AV21"/>
    <mergeCell ref="AQ22:AV22"/>
    <mergeCell ref="AG20:AH20"/>
    <mergeCell ref="AG19:AH19"/>
    <mergeCell ref="L13:AI13"/>
    <mergeCell ref="S19:T19"/>
    <mergeCell ref="AK17:AV17"/>
    <mergeCell ref="AQ18:AV18"/>
    <mergeCell ref="AQ19:AV19"/>
    <mergeCell ref="AK18:AP18"/>
    <mergeCell ref="AB19:AC19"/>
    <mergeCell ref="AD19:AE19"/>
    <mergeCell ref="AK19:AP19"/>
    <mergeCell ref="U19:V19"/>
    <mergeCell ref="AK21:AP21"/>
    <mergeCell ref="A1:D1"/>
    <mergeCell ref="E1:F1"/>
    <mergeCell ref="B2:D2"/>
    <mergeCell ref="E2:F2"/>
    <mergeCell ref="X4:AI4"/>
    <mergeCell ref="X5:AI5"/>
    <mergeCell ref="T4:W4"/>
    <mergeCell ref="X6:AG6"/>
    <mergeCell ref="AH6:AI6"/>
    <mergeCell ref="B4:R7"/>
    <mergeCell ref="T5:W5"/>
    <mergeCell ref="A9:E9"/>
    <mergeCell ref="AG18:AH18"/>
    <mergeCell ref="O22:P22"/>
    <mergeCell ref="O21:P21"/>
    <mergeCell ref="A14:E14"/>
    <mergeCell ref="A13:E13"/>
    <mergeCell ref="T6:W6"/>
    <mergeCell ref="T7:W7"/>
    <mergeCell ref="S21:T21"/>
    <mergeCell ref="X7:AI7"/>
    <mergeCell ref="L17:AI17"/>
    <mergeCell ref="F9:K9"/>
    <mergeCell ref="L9:AI9"/>
    <mergeCell ref="F17:K17"/>
    <mergeCell ref="X21:Z21"/>
    <mergeCell ref="X18:Z18"/>
    <mergeCell ref="X19:Z19"/>
    <mergeCell ref="U21:V21"/>
    <mergeCell ref="G13:K13"/>
    <mergeCell ref="F21:K21"/>
    <mergeCell ref="U18:V18"/>
    <mergeCell ref="A10:E10"/>
    <mergeCell ref="G10:K10"/>
    <mergeCell ref="L10:AI10"/>
    <mergeCell ref="G14:K14"/>
    <mergeCell ref="L14:AI14"/>
    <mergeCell ref="S20:T20"/>
    <mergeCell ref="Q20:R20"/>
    <mergeCell ref="O19:P19"/>
    <mergeCell ref="G12:K12"/>
    <mergeCell ref="L12:AI12"/>
    <mergeCell ref="A11:E11"/>
    <mergeCell ref="A12:E12"/>
    <mergeCell ref="Q18:R18"/>
    <mergeCell ref="S18:T18"/>
    <mergeCell ref="G11:K11"/>
    <mergeCell ref="L11:AI11"/>
    <mergeCell ref="O20:P20"/>
    <mergeCell ref="F18:K18"/>
    <mergeCell ref="Q19:R19"/>
    <mergeCell ref="F20:K20"/>
    <mergeCell ref="L18:L25"/>
    <mergeCell ref="O24:P24"/>
    <mergeCell ref="Q25:R25"/>
    <mergeCell ref="S25:T25"/>
    <mergeCell ref="A17:E17"/>
    <mergeCell ref="Q24:R24"/>
    <mergeCell ref="AG22:AH22"/>
    <mergeCell ref="Q23:R23"/>
    <mergeCell ref="S23:T23"/>
    <mergeCell ref="Q22:R22"/>
    <mergeCell ref="O23:P23"/>
    <mergeCell ref="X24:Z24"/>
    <mergeCell ref="AB24:AC24"/>
    <mergeCell ref="AD24:AE24"/>
    <mergeCell ref="X25:Z25"/>
    <mergeCell ref="AB25:AC25"/>
    <mergeCell ref="AB23:AC23"/>
    <mergeCell ref="X22:Z22"/>
    <mergeCell ref="AD22:AE22"/>
    <mergeCell ref="AB22:AC22"/>
    <mergeCell ref="C39:AJ41"/>
    <mergeCell ref="A29:E29"/>
    <mergeCell ref="G29:K29"/>
    <mergeCell ref="L29:AI29"/>
    <mergeCell ref="A27:E27"/>
    <mergeCell ref="AD25:AE25"/>
    <mergeCell ref="G27:K27"/>
    <mergeCell ref="F24:K24"/>
    <mergeCell ref="F25:K25"/>
    <mergeCell ref="F26:K26"/>
    <mergeCell ref="A18:E26"/>
    <mergeCell ref="F19:K19"/>
    <mergeCell ref="Z26:AA26"/>
    <mergeCell ref="AD26:AG26"/>
    <mergeCell ref="L27:AI27"/>
    <mergeCell ref="P26:S26"/>
    <mergeCell ref="AG24:AH24"/>
    <mergeCell ref="AG25:AH25"/>
    <mergeCell ref="T26:V26"/>
    <mergeCell ref="U23:V23"/>
    <mergeCell ref="L26:O26"/>
    <mergeCell ref="O18:P18"/>
    <mergeCell ref="U22:V22"/>
    <mergeCell ref="O25:P25"/>
    <mergeCell ref="AQ24:AV24"/>
    <mergeCell ref="AK25:AP25"/>
    <mergeCell ref="AQ25:AV25"/>
    <mergeCell ref="AJ18:AJ25"/>
    <mergeCell ref="AQ23:AV23"/>
    <mergeCell ref="U25:V25"/>
    <mergeCell ref="S24:T24"/>
    <mergeCell ref="AK23:AP23"/>
    <mergeCell ref="U24:V24"/>
    <mergeCell ref="X23:Z23"/>
    <mergeCell ref="AD23:AE23"/>
    <mergeCell ref="AG23:AH23"/>
    <mergeCell ref="S22:T22"/>
    <mergeCell ref="AK20:AP20"/>
    <mergeCell ref="X20:Z20"/>
    <mergeCell ref="AD20:AE20"/>
    <mergeCell ref="AG21:AH21"/>
    <mergeCell ref="AD21:AE21"/>
    <mergeCell ref="U20:V20"/>
    <mergeCell ref="AB20:AC20"/>
    <mergeCell ref="AB21:AC21"/>
  </mergeCells>
  <phoneticPr fontId="19"/>
  <dataValidations count="1">
    <dataValidation type="list" allowBlank="1" showInputMessage="1" showErrorMessage="1" sqref="M18:M25" xr:uid="{00000000-0002-0000-0500-000000000000}">
      <formula1>"JR"</formula1>
    </dataValidation>
  </dataValidations>
  <pageMargins left="0.70866141732283472" right="0.51181102362204722" top="0.74803149606299213" bottom="0.55118110236220474" header="0.31496062992125984" footer="0.31496062992125984"/>
  <pageSetup paperSize="9" scale="9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Y46"/>
  <sheetViews>
    <sheetView zoomScaleNormal="100" workbookViewId="0">
      <selection activeCell="B4" sqref="B4:Q7"/>
    </sheetView>
  </sheetViews>
  <sheetFormatPr defaultColWidth="9" defaultRowHeight="13.2"/>
  <cols>
    <col min="1" max="1" width="2.6640625" style="8" customWidth="1"/>
    <col min="2" max="5" width="2.21875" style="8" customWidth="1"/>
    <col min="6" max="6" width="2.88671875" style="8" customWidth="1"/>
    <col min="7" max="11" width="2.109375" style="8" customWidth="1"/>
    <col min="12" max="12" width="2.6640625" style="8" customWidth="1"/>
    <col min="13" max="15" width="2.33203125" style="8" customWidth="1"/>
    <col min="16" max="17" width="2.77734375" style="8" customWidth="1"/>
    <col min="18" max="18" width="2.88671875" style="8" customWidth="1"/>
    <col min="19" max="19" width="2.33203125" style="8" customWidth="1"/>
    <col min="20" max="21" width="1.33203125" style="8" customWidth="1"/>
    <col min="22" max="36" width="2.77734375" style="8" customWidth="1"/>
    <col min="37" max="133" width="2.88671875" style="8" customWidth="1"/>
    <col min="134" max="16384" width="9" style="8"/>
  </cols>
  <sheetData>
    <row r="1" spans="1:54" ht="16.5" customHeight="1">
      <c r="A1" s="341" t="s">
        <v>77</v>
      </c>
      <c r="B1" s="341"/>
      <c r="C1" s="341"/>
      <c r="D1" s="341"/>
      <c r="E1" s="237">
        <f>'鑑(様式14)'!D1+2</f>
        <v>16</v>
      </c>
      <c r="F1" s="237"/>
      <c r="AA1" s="371" t="s">
        <v>468</v>
      </c>
      <c r="AB1" s="371"/>
      <c r="AC1" s="371"/>
      <c r="AD1" s="371"/>
      <c r="AE1" s="371"/>
      <c r="AF1" s="371"/>
      <c r="AG1" s="371"/>
      <c r="AH1" s="371"/>
      <c r="AI1" s="371"/>
      <c r="AJ1" s="371"/>
    </row>
    <row r="2" spans="1:54" ht="18" customHeight="1">
      <c r="A2" s="9"/>
      <c r="B2" s="238" t="str">
        <f>'鑑(様式14)'!F12</f>
        <v>令和</v>
      </c>
      <c r="C2" s="238"/>
      <c r="D2" s="238"/>
      <c r="E2" s="342">
        <f>'鑑(様式14)'!H12</f>
        <v>7</v>
      </c>
      <c r="F2" s="342"/>
      <c r="G2" s="33" t="str">
        <f>'鑑(様式14)'!J12&amp;'鑑(様式14)'!L12&amp;"選手派遣費収支決算書(高体連補助対象者分)"</f>
        <v>年度　近畿高等学校体育大会選手派遣費収支決算書(高体連補助対象者分)</v>
      </c>
      <c r="H2" s="36"/>
      <c r="I2" s="37"/>
      <c r="J2" s="33"/>
      <c r="K2" s="33"/>
      <c r="L2" s="33"/>
      <c r="M2" s="33"/>
      <c r="N2" s="33"/>
      <c r="O2" s="33"/>
      <c r="P2" s="33"/>
      <c r="Q2" s="33"/>
      <c r="R2" s="33"/>
      <c r="S2" s="33"/>
      <c r="T2" s="33"/>
      <c r="U2" s="33"/>
      <c r="V2" s="33"/>
      <c r="W2" s="33"/>
      <c r="X2" s="33"/>
      <c r="Y2" s="33"/>
      <c r="Z2" s="33"/>
      <c r="AA2" s="33"/>
      <c r="AL2" s="359" t="s">
        <v>475</v>
      </c>
      <c r="AM2" s="360"/>
      <c r="AN2" s="360"/>
      <c r="AO2" s="360"/>
      <c r="AP2" s="360"/>
      <c r="AQ2" s="360"/>
      <c r="AR2" s="360"/>
      <c r="AS2" s="360"/>
      <c r="AT2" s="360"/>
      <c r="AU2" s="360"/>
      <c r="AV2" s="360"/>
      <c r="AW2" s="360"/>
      <c r="AX2" s="360"/>
      <c r="AY2" s="360"/>
      <c r="AZ2" s="360"/>
      <c r="BA2" s="361"/>
      <c r="BB2" s="39"/>
    </row>
    <row r="3" spans="1:54" ht="8.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L3" s="362"/>
      <c r="AM3" s="363"/>
      <c r="AN3" s="363"/>
      <c r="AO3" s="363"/>
      <c r="AP3" s="363"/>
      <c r="AQ3" s="363"/>
      <c r="AR3" s="363"/>
      <c r="AS3" s="363"/>
      <c r="AT3" s="363"/>
      <c r="AU3" s="363"/>
      <c r="AV3" s="363"/>
      <c r="AW3" s="363"/>
      <c r="AX3" s="363"/>
      <c r="AY3" s="363"/>
      <c r="AZ3" s="363"/>
      <c r="BA3" s="364"/>
      <c r="BB3" s="39"/>
    </row>
    <row r="4" spans="1:54" ht="19.5" customHeight="1">
      <c r="B4" s="343" t="str">
        <f>IF(G14=G30,"","収支が合いません、要修正です！")</f>
        <v/>
      </c>
      <c r="C4" s="343"/>
      <c r="D4" s="343"/>
      <c r="E4" s="343"/>
      <c r="F4" s="343"/>
      <c r="G4" s="343"/>
      <c r="H4" s="343"/>
      <c r="I4" s="343"/>
      <c r="J4" s="343"/>
      <c r="K4" s="343"/>
      <c r="L4" s="343"/>
      <c r="M4" s="343"/>
      <c r="N4" s="343"/>
      <c r="O4" s="343"/>
      <c r="P4" s="343"/>
      <c r="Q4" s="343"/>
      <c r="S4" s="326" t="s">
        <v>2</v>
      </c>
      <c r="T4" s="314"/>
      <c r="U4" s="314"/>
      <c r="V4" s="327"/>
      <c r="W4" s="196">
        <f>'事業報告(様式15)'!V4</f>
        <v>0</v>
      </c>
      <c r="X4" s="197"/>
      <c r="Y4" s="197"/>
      <c r="Z4" s="197"/>
      <c r="AA4" s="197"/>
      <c r="AB4" s="197"/>
      <c r="AC4" s="197"/>
      <c r="AD4" s="197"/>
      <c r="AE4" s="197"/>
      <c r="AF4" s="197"/>
      <c r="AG4" s="197"/>
      <c r="AH4" s="197"/>
      <c r="AI4" s="197"/>
      <c r="AJ4" s="198"/>
      <c r="AL4" s="362"/>
      <c r="AM4" s="363"/>
      <c r="AN4" s="363"/>
      <c r="AO4" s="363"/>
      <c r="AP4" s="363"/>
      <c r="AQ4" s="363"/>
      <c r="AR4" s="363"/>
      <c r="AS4" s="363"/>
      <c r="AT4" s="363"/>
      <c r="AU4" s="363"/>
      <c r="AV4" s="363"/>
      <c r="AW4" s="363"/>
      <c r="AX4" s="363"/>
      <c r="AY4" s="363"/>
      <c r="AZ4" s="363"/>
      <c r="BA4" s="364"/>
      <c r="BB4" s="39"/>
    </row>
    <row r="5" spans="1:54" ht="19.5" customHeight="1">
      <c r="B5" s="343"/>
      <c r="C5" s="343"/>
      <c r="D5" s="343"/>
      <c r="E5" s="343"/>
      <c r="F5" s="343"/>
      <c r="G5" s="343"/>
      <c r="H5" s="343"/>
      <c r="I5" s="343"/>
      <c r="J5" s="343"/>
      <c r="K5" s="343"/>
      <c r="L5" s="343"/>
      <c r="M5" s="343"/>
      <c r="N5" s="343"/>
      <c r="O5" s="343"/>
      <c r="P5" s="343"/>
      <c r="Q5" s="343"/>
      <c r="S5" s="326" t="s">
        <v>342</v>
      </c>
      <c r="T5" s="314"/>
      <c r="U5" s="314"/>
      <c r="V5" s="327"/>
      <c r="W5" s="196" t="str">
        <f>'事業報告(様式15)'!V5</f>
        <v>全日制</v>
      </c>
      <c r="X5" s="197"/>
      <c r="Y5" s="197"/>
      <c r="Z5" s="197"/>
      <c r="AA5" s="197"/>
      <c r="AB5" s="197"/>
      <c r="AC5" s="197"/>
      <c r="AD5" s="197"/>
      <c r="AE5" s="197"/>
      <c r="AF5" s="197"/>
      <c r="AG5" s="197"/>
      <c r="AH5" s="197"/>
      <c r="AI5" s="197"/>
      <c r="AJ5" s="198"/>
      <c r="AL5" s="362"/>
      <c r="AM5" s="363"/>
      <c r="AN5" s="363"/>
      <c r="AO5" s="363"/>
      <c r="AP5" s="363"/>
      <c r="AQ5" s="363"/>
      <c r="AR5" s="363"/>
      <c r="AS5" s="363"/>
      <c r="AT5" s="363"/>
      <c r="AU5" s="363"/>
      <c r="AV5" s="363"/>
      <c r="AW5" s="363"/>
      <c r="AX5" s="363"/>
      <c r="AY5" s="363"/>
      <c r="AZ5" s="363"/>
      <c r="BA5" s="364"/>
      <c r="BB5" s="39"/>
    </row>
    <row r="6" spans="1:54" ht="19.5" customHeight="1">
      <c r="B6" s="343"/>
      <c r="C6" s="343"/>
      <c r="D6" s="343"/>
      <c r="E6" s="343"/>
      <c r="F6" s="343"/>
      <c r="G6" s="343"/>
      <c r="H6" s="343"/>
      <c r="I6" s="343"/>
      <c r="J6" s="343"/>
      <c r="K6" s="343"/>
      <c r="L6" s="343"/>
      <c r="M6" s="343"/>
      <c r="N6" s="343"/>
      <c r="O6" s="343"/>
      <c r="P6" s="343"/>
      <c r="Q6" s="343"/>
      <c r="S6" s="326" t="s">
        <v>10</v>
      </c>
      <c r="T6" s="314"/>
      <c r="U6" s="314"/>
      <c r="V6" s="327"/>
      <c r="W6" s="196">
        <f>'事業報告(様式15)'!V6</f>
        <v>0</v>
      </c>
      <c r="X6" s="197"/>
      <c r="Y6" s="197"/>
      <c r="Z6" s="197"/>
      <c r="AA6" s="197"/>
      <c r="AB6" s="197"/>
      <c r="AC6" s="197"/>
      <c r="AD6" s="197"/>
      <c r="AE6" s="197"/>
      <c r="AF6" s="197"/>
      <c r="AG6" s="197"/>
      <c r="AH6" s="197"/>
      <c r="AI6" s="202" t="str">
        <f>'事業報告(様式15)'!AC6</f>
        <v/>
      </c>
      <c r="AJ6" s="203"/>
      <c r="AL6" s="362"/>
      <c r="AM6" s="363"/>
      <c r="AN6" s="363"/>
      <c r="AO6" s="363"/>
      <c r="AP6" s="363"/>
      <c r="AQ6" s="363"/>
      <c r="AR6" s="363"/>
      <c r="AS6" s="363"/>
      <c r="AT6" s="363"/>
      <c r="AU6" s="363"/>
      <c r="AV6" s="363"/>
      <c r="AW6" s="363"/>
      <c r="AX6" s="363"/>
      <c r="AY6" s="363"/>
      <c r="AZ6" s="363"/>
      <c r="BA6" s="364"/>
      <c r="BB6" s="39"/>
    </row>
    <row r="7" spans="1:54" ht="19.5" customHeight="1">
      <c r="B7" s="343"/>
      <c r="C7" s="343"/>
      <c r="D7" s="343"/>
      <c r="E7" s="343"/>
      <c r="F7" s="343"/>
      <c r="G7" s="343"/>
      <c r="H7" s="343"/>
      <c r="I7" s="343"/>
      <c r="J7" s="343"/>
      <c r="K7" s="343"/>
      <c r="L7" s="343"/>
      <c r="M7" s="343"/>
      <c r="N7" s="343"/>
      <c r="O7" s="343"/>
      <c r="P7" s="343"/>
      <c r="Q7" s="343"/>
      <c r="S7" s="368" t="s">
        <v>23</v>
      </c>
      <c r="T7" s="369"/>
      <c r="U7" s="369"/>
      <c r="V7" s="370"/>
      <c r="W7" s="196">
        <f>'事業報告(様式15)'!V7</f>
        <v>0</v>
      </c>
      <c r="X7" s="197"/>
      <c r="Y7" s="197"/>
      <c r="Z7" s="197"/>
      <c r="AA7" s="197"/>
      <c r="AB7" s="197"/>
      <c r="AC7" s="197"/>
      <c r="AD7" s="197"/>
      <c r="AE7" s="197"/>
      <c r="AF7" s="197"/>
      <c r="AG7" s="197"/>
      <c r="AH7" s="197"/>
      <c r="AI7" s="197"/>
      <c r="AJ7" s="198"/>
      <c r="AL7" s="365"/>
      <c r="AM7" s="366"/>
      <c r="AN7" s="366"/>
      <c r="AO7" s="366"/>
      <c r="AP7" s="366"/>
      <c r="AQ7" s="366"/>
      <c r="AR7" s="366"/>
      <c r="AS7" s="366"/>
      <c r="AT7" s="366"/>
      <c r="AU7" s="366"/>
      <c r="AV7" s="366"/>
      <c r="AW7" s="366"/>
      <c r="AX7" s="366"/>
      <c r="AY7" s="366"/>
      <c r="AZ7" s="366"/>
      <c r="BA7" s="367"/>
      <c r="BB7" s="39"/>
    </row>
    <row r="8" spans="1:54" ht="14.25" customHeight="1" thickBot="1">
      <c r="A8" s="12" t="s">
        <v>24</v>
      </c>
      <c r="AI8" s="13"/>
      <c r="AL8" s="39"/>
      <c r="AM8" s="39"/>
      <c r="AN8" s="39"/>
      <c r="AO8" s="39"/>
      <c r="AP8" s="39"/>
      <c r="AQ8" s="39"/>
      <c r="AR8" s="39"/>
      <c r="AS8" s="39"/>
      <c r="AT8" s="39"/>
      <c r="AU8" s="39"/>
      <c r="AV8" s="39"/>
      <c r="AW8" s="39"/>
      <c r="AX8" s="39"/>
      <c r="AY8" s="39"/>
      <c r="AZ8" s="39"/>
      <c r="BA8" s="39"/>
      <c r="BB8" s="39"/>
    </row>
    <row r="9" spans="1:54" ht="21" customHeight="1" thickBot="1">
      <c r="A9" s="193" t="s">
        <v>25</v>
      </c>
      <c r="B9" s="194"/>
      <c r="C9" s="194"/>
      <c r="D9" s="194"/>
      <c r="E9" s="221"/>
      <c r="F9" s="193" t="s">
        <v>26</v>
      </c>
      <c r="G9" s="194"/>
      <c r="H9" s="194"/>
      <c r="I9" s="194"/>
      <c r="J9" s="194"/>
      <c r="K9" s="195"/>
      <c r="L9" s="222" t="s">
        <v>27</v>
      </c>
      <c r="M9" s="194"/>
      <c r="N9" s="194"/>
      <c r="O9" s="194"/>
      <c r="P9" s="194"/>
      <c r="Q9" s="194"/>
      <c r="R9" s="194"/>
      <c r="S9" s="194"/>
      <c r="T9" s="194"/>
      <c r="U9" s="194"/>
      <c r="V9" s="194"/>
      <c r="W9" s="194"/>
      <c r="X9" s="194"/>
      <c r="Y9" s="194"/>
      <c r="Z9" s="194"/>
      <c r="AA9" s="194"/>
      <c r="AB9" s="194"/>
      <c r="AC9" s="194"/>
      <c r="AD9" s="194"/>
      <c r="AE9" s="194"/>
      <c r="AF9" s="194"/>
      <c r="AG9" s="194"/>
      <c r="AH9" s="194"/>
      <c r="AI9" s="194"/>
      <c r="AJ9" s="221"/>
      <c r="AL9" s="39"/>
      <c r="AM9" s="39"/>
      <c r="AN9" s="39"/>
      <c r="AO9" s="39"/>
      <c r="AP9" s="39"/>
      <c r="AQ9" s="39"/>
      <c r="AR9" s="39"/>
      <c r="AS9" s="39"/>
      <c r="AT9" s="39"/>
      <c r="AU9" s="39"/>
      <c r="AV9" s="39"/>
      <c r="AW9" s="39"/>
      <c r="AX9" s="39"/>
      <c r="AY9" s="39"/>
      <c r="AZ9" s="39"/>
      <c r="BA9" s="39"/>
      <c r="BB9" s="39"/>
    </row>
    <row r="10" spans="1:54" ht="21" customHeight="1">
      <c r="A10" s="333" t="s">
        <v>28</v>
      </c>
      <c r="B10" s="334"/>
      <c r="C10" s="334"/>
      <c r="D10" s="334"/>
      <c r="E10" s="335"/>
      <c r="F10" s="14" t="s">
        <v>29</v>
      </c>
      <c r="G10" s="372">
        <f>G32</f>
        <v>0</v>
      </c>
      <c r="H10" s="372"/>
      <c r="I10" s="372"/>
      <c r="J10" s="372"/>
      <c r="K10" s="373"/>
      <c r="L10" s="338" t="s">
        <v>30</v>
      </c>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54" ht="21" customHeight="1">
      <c r="A11" s="313" t="s">
        <v>31</v>
      </c>
      <c r="B11" s="314"/>
      <c r="C11" s="314"/>
      <c r="D11" s="314"/>
      <c r="E11" s="315"/>
      <c r="F11" s="15" t="s">
        <v>32</v>
      </c>
      <c r="G11" s="582"/>
      <c r="H11" s="582"/>
      <c r="I11" s="582"/>
      <c r="J11" s="582"/>
      <c r="K11" s="583"/>
      <c r="L11" s="310" t="s">
        <v>33</v>
      </c>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2"/>
    </row>
    <row r="12" spans="1:54" ht="21" customHeight="1">
      <c r="A12" s="313" t="s">
        <v>34</v>
      </c>
      <c r="B12" s="314"/>
      <c r="C12" s="314"/>
      <c r="D12" s="314"/>
      <c r="E12" s="315"/>
      <c r="F12" s="15" t="s">
        <v>35</v>
      </c>
      <c r="G12" s="582"/>
      <c r="H12" s="582"/>
      <c r="I12" s="582"/>
      <c r="J12" s="582"/>
      <c r="K12" s="583"/>
      <c r="L12" s="310" t="s">
        <v>36</v>
      </c>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2"/>
    </row>
    <row r="13" spans="1:54" ht="21" customHeight="1" thickBot="1">
      <c r="A13" s="323" t="s">
        <v>37</v>
      </c>
      <c r="B13" s="324"/>
      <c r="C13" s="324"/>
      <c r="D13" s="324"/>
      <c r="E13" s="325"/>
      <c r="F13" s="16" t="s">
        <v>38</v>
      </c>
      <c r="G13" s="584"/>
      <c r="H13" s="584"/>
      <c r="I13" s="584"/>
      <c r="J13" s="584"/>
      <c r="K13" s="585"/>
      <c r="L13" s="351" t="s">
        <v>39</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3"/>
    </row>
    <row r="14" spans="1:54" ht="21" customHeight="1" thickBot="1">
      <c r="A14" s="193" t="s">
        <v>40</v>
      </c>
      <c r="B14" s="194"/>
      <c r="C14" s="194"/>
      <c r="D14" s="194"/>
      <c r="E14" s="221"/>
      <c r="F14" s="17" t="s">
        <v>41</v>
      </c>
      <c r="G14" s="379">
        <f>SUM(G10:K13)</f>
        <v>0</v>
      </c>
      <c r="H14" s="379"/>
      <c r="I14" s="379"/>
      <c r="J14" s="379"/>
      <c r="K14" s="380"/>
      <c r="L14" s="303"/>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5"/>
    </row>
    <row r="15" spans="1:54" ht="10.5" customHeight="1">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9"/>
      <c r="AI15" s="20"/>
      <c r="AJ15" s="20"/>
    </row>
    <row r="16" spans="1:54" ht="16.5" customHeight="1" thickBot="1">
      <c r="A16" s="21" t="s">
        <v>42</v>
      </c>
      <c r="B16" s="22"/>
      <c r="C16" s="22"/>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23"/>
      <c r="AJ16" s="22"/>
      <c r="AP16" s="18"/>
    </row>
    <row r="17" spans="1:40" ht="21" customHeight="1" thickBot="1">
      <c r="A17" s="193" t="s">
        <v>25</v>
      </c>
      <c r="B17" s="194"/>
      <c r="C17" s="194"/>
      <c r="D17" s="194"/>
      <c r="E17" s="194"/>
      <c r="F17" s="331" t="s">
        <v>26</v>
      </c>
      <c r="G17" s="329"/>
      <c r="H17" s="329"/>
      <c r="I17" s="329"/>
      <c r="J17" s="329"/>
      <c r="K17" s="332"/>
      <c r="L17" s="328" t="s">
        <v>27</v>
      </c>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1:40">
      <c r="A18" s="217" t="s">
        <v>43</v>
      </c>
      <c r="B18" s="374"/>
      <c r="C18" s="224" t="s">
        <v>44</v>
      </c>
      <c r="D18" s="218"/>
      <c r="E18" s="215"/>
      <c r="F18" s="91"/>
      <c r="G18" s="92"/>
      <c r="H18" s="92"/>
      <c r="I18" s="92"/>
      <c r="J18" s="92"/>
      <c r="K18" s="93"/>
      <c r="L18" s="415" t="s">
        <v>45</v>
      </c>
      <c r="M18" s="428" t="s">
        <v>395</v>
      </c>
      <c r="N18" s="316"/>
      <c r="O18" s="316"/>
      <c r="P18" s="316"/>
      <c r="Q18" s="316"/>
      <c r="R18" s="316"/>
      <c r="S18" s="316"/>
      <c r="T18" s="316"/>
      <c r="U18" s="316"/>
      <c r="V18" s="596" t="s">
        <v>396</v>
      </c>
      <c r="W18" s="597"/>
      <c r="X18" s="597"/>
      <c r="Y18" s="597"/>
      <c r="Z18" s="598"/>
      <c r="AA18" s="418" t="s">
        <v>407</v>
      </c>
      <c r="AB18" s="419"/>
      <c r="AC18" s="419"/>
      <c r="AD18" s="419"/>
      <c r="AE18" s="420"/>
      <c r="AF18" s="421" t="s">
        <v>397</v>
      </c>
      <c r="AG18" s="422"/>
      <c r="AH18" s="422"/>
      <c r="AI18" s="422"/>
      <c r="AJ18" s="423"/>
    </row>
    <row r="19" spans="1:40" ht="21" customHeight="1">
      <c r="A19" s="296"/>
      <c r="B19" s="375"/>
      <c r="C19" s="377"/>
      <c r="D19" s="297"/>
      <c r="E19" s="298"/>
      <c r="F19" s="24"/>
      <c r="G19" s="94"/>
      <c r="H19" s="94"/>
      <c r="I19" s="94"/>
      <c r="J19" s="94"/>
      <c r="K19" s="95"/>
      <c r="L19" s="416"/>
      <c r="M19" s="96" t="s">
        <v>61</v>
      </c>
      <c r="N19" s="602"/>
      <c r="O19" s="602"/>
      <c r="P19" s="388" t="s">
        <v>46</v>
      </c>
      <c r="Q19" s="388"/>
      <c r="R19" s="602"/>
      <c r="S19" s="602"/>
      <c r="T19" s="388" t="s">
        <v>394</v>
      </c>
      <c r="U19" s="388"/>
      <c r="V19" s="599"/>
      <c r="W19" s="600"/>
      <c r="X19" s="600"/>
      <c r="Y19" s="600"/>
      <c r="Z19" s="601"/>
      <c r="AA19" s="382"/>
      <c r="AB19" s="383"/>
      <c r="AC19" s="383"/>
      <c r="AD19" s="383"/>
      <c r="AE19" s="384"/>
      <c r="AF19" s="385"/>
      <c r="AG19" s="386"/>
      <c r="AH19" s="386"/>
      <c r="AI19" s="386"/>
      <c r="AJ19" s="387"/>
    </row>
    <row r="20" spans="1:40" ht="21" customHeight="1">
      <c r="A20" s="296"/>
      <c r="B20" s="375"/>
      <c r="C20" s="377"/>
      <c r="D20" s="297"/>
      <c r="E20" s="298"/>
      <c r="F20" s="24"/>
      <c r="G20" s="94"/>
      <c r="H20" s="94"/>
      <c r="I20" s="94"/>
      <c r="J20" s="94"/>
      <c r="K20" s="95"/>
      <c r="L20" s="416"/>
      <c r="M20" s="97" t="s">
        <v>4</v>
      </c>
      <c r="N20" s="603"/>
      <c r="O20" s="603"/>
      <c r="P20" s="381" t="s">
        <v>46</v>
      </c>
      <c r="Q20" s="381"/>
      <c r="R20" s="603"/>
      <c r="S20" s="603"/>
      <c r="T20" s="381" t="s">
        <v>394</v>
      </c>
      <c r="U20" s="381"/>
      <c r="V20" s="599"/>
      <c r="W20" s="600"/>
      <c r="X20" s="600"/>
      <c r="Y20" s="600"/>
      <c r="Z20" s="601"/>
      <c r="AA20" s="382"/>
      <c r="AB20" s="383"/>
      <c r="AC20" s="383"/>
      <c r="AD20" s="383"/>
      <c r="AE20" s="384"/>
      <c r="AF20" s="385"/>
      <c r="AG20" s="386"/>
      <c r="AH20" s="386"/>
      <c r="AI20" s="386"/>
      <c r="AJ20" s="387"/>
    </row>
    <row r="21" spans="1:40" ht="21" customHeight="1">
      <c r="A21" s="296"/>
      <c r="B21" s="375"/>
      <c r="C21" s="377"/>
      <c r="D21" s="297"/>
      <c r="E21" s="298"/>
      <c r="F21" s="24"/>
      <c r="G21" s="98"/>
      <c r="H21" s="98"/>
      <c r="I21" s="98"/>
      <c r="J21" s="98"/>
      <c r="K21" s="99"/>
      <c r="L21" s="416"/>
      <c r="M21" s="97" t="s">
        <v>4</v>
      </c>
      <c r="N21" s="603"/>
      <c r="O21" s="603"/>
      <c r="P21" s="381" t="s">
        <v>46</v>
      </c>
      <c r="Q21" s="381"/>
      <c r="R21" s="603"/>
      <c r="S21" s="603"/>
      <c r="T21" s="381" t="s">
        <v>394</v>
      </c>
      <c r="U21" s="381"/>
      <c r="V21" s="599"/>
      <c r="W21" s="600"/>
      <c r="X21" s="600"/>
      <c r="Y21" s="600"/>
      <c r="Z21" s="601"/>
      <c r="AA21" s="382"/>
      <c r="AB21" s="383"/>
      <c r="AC21" s="383"/>
      <c r="AD21" s="383"/>
      <c r="AE21" s="384"/>
      <c r="AF21" s="385"/>
      <c r="AG21" s="386"/>
      <c r="AH21" s="386"/>
      <c r="AI21" s="386"/>
      <c r="AJ21" s="387"/>
    </row>
    <row r="22" spans="1:40" ht="21" customHeight="1">
      <c r="A22" s="296"/>
      <c r="B22" s="375"/>
      <c r="C22" s="377"/>
      <c r="D22" s="297"/>
      <c r="E22" s="298"/>
      <c r="F22" s="24"/>
      <c r="G22" s="100"/>
      <c r="H22" s="100"/>
      <c r="I22" s="100"/>
      <c r="J22" s="100"/>
      <c r="K22" s="101"/>
      <c r="L22" s="416"/>
      <c r="M22" s="97" t="s">
        <v>4</v>
      </c>
      <c r="N22" s="603"/>
      <c r="O22" s="603"/>
      <c r="P22" s="381" t="s">
        <v>46</v>
      </c>
      <c r="Q22" s="381"/>
      <c r="R22" s="603"/>
      <c r="S22" s="603"/>
      <c r="T22" s="381" t="s">
        <v>394</v>
      </c>
      <c r="U22" s="381"/>
      <c r="V22" s="599"/>
      <c r="W22" s="600"/>
      <c r="X22" s="600"/>
      <c r="Y22" s="600"/>
      <c r="Z22" s="601"/>
      <c r="AA22" s="382"/>
      <c r="AB22" s="383"/>
      <c r="AC22" s="383"/>
      <c r="AD22" s="383"/>
      <c r="AE22" s="384"/>
      <c r="AF22" s="385"/>
      <c r="AG22" s="386"/>
      <c r="AH22" s="386"/>
      <c r="AI22" s="386"/>
      <c r="AJ22" s="387"/>
    </row>
    <row r="23" spans="1:40" ht="21" customHeight="1">
      <c r="A23" s="296"/>
      <c r="B23" s="375"/>
      <c r="C23" s="377"/>
      <c r="D23" s="297"/>
      <c r="E23" s="298"/>
      <c r="F23" s="24" t="s">
        <v>68</v>
      </c>
      <c r="G23" s="402">
        <f>AA29</f>
        <v>0</v>
      </c>
      <c r="H23" s="402"/>
      <c r="I23" s="402"/>
      <c r="J23" s="402"/>
      <c r="K23" s="403"/>
      <c r="L23" s="417"/>
      <c r="M23" s="102" t="s">
        <v>4</v>
      </c>
      <c r="N23" s="604"/>
      <c r="O23" s="604"/>
      <c r="P23" s="404" t="s">
        <v>46</v>
      </c>
      <c r="Q23" s="404"/>
      <c r="R23" s="604"/>
      <c r="S23" s="604"/>
      <c r="T23" s="404" t="s">
        <v>394</v>
      </c>
      <c r="U23" s="404"/>
      <c r="V23" s="599"/>
      <c r="W23" s="600"/>
      <c r="X23" s="600"/>
      <c r="Y23" s="600"/>
      <c r="Z23" s="601"/>
      <c r="AA23" s="382"/>
      <c r="AB23" s="383"/>
      <c r="AC23" s="383"/>
      <c r="AD23" s="383"/>
      <c r="AE23" s="384"/>
      <c r="AF23" s="385"/>
      <c r="AG23" s="386"/>
      <c r="AH23" s="386"/>
      <c r="AI23" s="386"/>
      <c r="AJ23" s="387"/>
    </row>
    <row r="24" spans="1:40" ht="21" customHeight="1">
      <c r="A24" s="296"/>
      <c r="B24" s="375"/>
      <c r="C24" s="377"/>
      <c r="D24" s="297"/>
      <c r="E24" s="298"/>
      <c r="F24" s="24"/>
      <c r="L24" s="424">
        <f>'事業報告(様式15)'!G11</f>
        <v>45826</v>
      </c>
      <c r="M24" s="425"/>
      <c r="N24" s="431" t="s">
        <v>399</v>
      </c>
      <c r="O24" s="432"/>
      <c r="P24" s="605"/>
      <c r="Q24" s="606"/>
      <c r="R24" s="433" t="s">
        <v>398</v>
      </c>
      <c r="S24" s="433"/>
      <c r="T24" s="433"/>
      <c r="U24" s="434"/>
      <c r="V24" s="439"/>
      <c r="W24" s="440"/>
      <c r="X24" s="440"/>
      <c r="Y24" s="440"/>
      <c r="Z24" s="440"/>
      <c r="AA24" s="435" t="s">
        <v>400</v>
      </c>
      <c r="AB24" s="435"/>
      <c r="AC24" s="435"/>
      <c r="AD24" s="435"/>
      <c r="AE24" s="436"/>
      <c r="AF24" s="437">
        <f>P24*V24*2</f>
        <v>0</v>
      </c>
      <c r="AG24" s="437"/>
      <c r="AH24" s="437"/>
      <c r="AI24" s="437"/>
      <c r="AJ24" s="438"/>
      <c r="AN24" s="110">
        <f>'事業報告(様式15)'!T11</f>
        <v>45828</v>
      </c>
    </row>
    <row r="25" spans="1:40" ht="21" customHeight="1">
      <c r="A25" s="296"/>
      <c r="B25" s="375"/>
      <c r="C25" s="377"/>
      <c r="D25" s="297"/>
      <c r="E25" s="298"/>
      <c r="F25" s="24"/>
      <c r="G25" s="100"/>
      <c r="H25" s="100"/>
      <c r="I25" s="100"/>
      <c r="J25" s="100"/>
      <c r="K25" s="101"/>
      <c r="L25" s="426">
        <f>IF(L24=$AN$24,"",L24+1)</f>
        <v>45827</v>
      </c>
      <c r="M25" s="427"/>
      <c r="N25" s="395" t="str">
        <f>IF(L25="","",N24)</f>
        <v>選手数</v>
      </c>
      <c r="O25" s="396"/>
      <c r="P25" s="607"/>
      <c r="Q25" s="608"/>
      <c r="R25" s="397" t="str">
        <f>IF(L25="","",R24)</f>
        <v>@片道運賃</v>
      </c>
      <c r="S25" s="397"/>
      <c r="T25" s="397"/>
      <c r="U25" s="398"/>
      <c r="V25" s="391"/>
      <c r="W25" s="392"/>
      <c r="X25" s="392"/>
      <c r="Y25" s="392"/>
      <c r="Z25" s="392"/>
      <c r="AA25" s="407" t="str">
        <f>IF(L25="","",AA24)</f>
        <v>当日全往復経費</v>
      </c>
      <c r="AB25" s="407"/>
      <c r="AC25" s="407"/>
      <c r="AD25" s="407"/>
      <c r="AE25" s="408"/>
      <c r="AF25" s="400">
        <f>IF(L25="","",P25*V25*2)</f>
        <v>0</v>
      </c>
      <c r="AG25" s="400"/>
      <c r="AH25" s="400"/>
      <c r="AI25" s="400"/>
      <c r="AJ25" s="401"/>
    </row>
    <row r="26" spans="1:40" ht="21" customHeight="1">
      <c r="A26" s="296"/>
      <c r="B26" s="375"/>
      <c r="C26" s="377"/>
      <c r="D26" s="297"/>
      <c r="E26" s="298"/>
      <c r="F26" s="24"/>
      <c r="G26" s="94"/>
      <c r="H26" s="94"/>
      <c r="I26" s="94"/>
      <c r="J26" s="94"/>
      <c r="K26" s="95"/>
      <c r="L26" s="426">
        <f>IF(OR(L25="",L25=$AN$24)=TRUE,"",L25+1)</f>
        <v>45828</v>
      </c>
      <c r="M26" s="427"/>
      <c r="N26" s="395" t="str">
        <f>IF(L26="","",N25)</f>
        <v>選手数</v>
      </c>
      <c r="O26" s="396"/>
      <c r="P26" s="607"/>
      <c r="Q26" s="608"/>
      <c r="R26" s="397" t="str">
        <f>IF(L26="","",R25)</f>
        <v>@片道運賃</v>
      </c>
      <c r="S26" s="397"/>
      <c r="T26" s="397"/>
      <c r="U26" s="398"/>
      <c r="V26" s="391"/>
      <c r="W26" s="392"/>
      <c r="X26" s="392"/>
      <c r="Y26" s="392"/>
      <c r="Z26" s="392"/>
      <c r="AA26" s="407" t="str">
        <f>IF(L26="","",AA25)</f>
        <v>当日全往復経費</v>
      </c>
      <c r="AB26" s="407"/>
      <c r="AC26" s="407"/>
      <c r="AD26" s="407"/>
      <c r="AE26" s="408"/>
      <c r="AF26" s="400">
        <f>IF(L26="","",P26*V26*2)</f>
        <v>0</v>
      </c>
      <c r="AG26" s="400"/>
      <c r="AH26" s="400"/>
      <c r="AI26" s="400"/>
      <c r="AJ26" s="401"/>
    </row>
    <row r="27" spans="1:40" ht="21" customHeight="1">
      <c r="A27" s="296"/>
      <c r="B27" s="375"/>
      <c r="C27" s="377"/>
      <c r="D27" s="297"/>
      <c r="E27" s="298"/>
      <c r="F27" s="24"/>
      <c r="G27" s="94"/>
      <c r="H27" s="94"/>
      <c r="I27" s="94"/>
      <c r="J27" s="94"/>
      <c r="K27" s="95"/>
      <c r="L27" s="426" t="str">
        <f>IF(OR(L26="",L26=$AN$24)=TRUE,"",L26+1)</f>
        <v/>
      </c>
      <c r="M27" s="427"/>
      <c r="N27" s="395" t="str">
        <f>IF(L27="","",N26)</f>
        <v/>
      </c>
      <c r="O27" s="396"/>
      <c r="P27" s="607"/>
      <c r="Q27" s="608"/>
      <c r="R27" s="397" t="str">
        <f>IF(L27="","",R26)</f>
        <v/>
      </c>
      <c r="S27" s="397"/>
      <c r="T27" s="397"/>
      <c r="U27" s="398"/>
      <c r="V27" s="391"/>
      <c r="W27" s="392"/>
      <c r="X27" s="392"/>
      <c r="Y27" s="392"/>
      <c r="Z27" s="392"/>
      <c r="AA27" s="407" t="str">
        <f>IF(L27="","",AA26)</f>
        <v/>
      </c>
      <c r="AB27" s="407"/>
      <c r="AC27" s="407"/>
      <c r="AD27" s="407"/>
      <c r="AE27" s="408"/>
      <c r="AF27" s="400" t="str">
        <f>IF(L27="","",P27*V27*2)</f>
        <v/>
      </c>
      <c r="AG27" s="400"/>
      <c r="AH27" s="400"/>
      <c r="AI27" s="400"/>
      <c r="AJ27" s="401"/>
    </row>
    <row r="28" spans="1:40" ht="21" customHeight="1">
      <c r="A28" s="296"/>
      <c r="B28" s="375"/>
      <c r="C28" s="377"/>
      <c r="D28" s="297"/>
      <c r="E28" s="298"/>
      <c r="F28" s="24"/>
      <c r="G28" s="103"/>
      <c r="H28" s="103"/>
      <c r="I28" s="103"/>
      <c r="J28" s="103"/>
      <c r="K28" s="104"/>
      <c r="L28" s="429" t="str">
        <f>IF(OR(L27="",L27=$AN$24)=TRUE,"",L27+1)</f>
        <v/>
      </c>
      <c r="M28" s="430"/>
      <c r="N28" s="409" t="str">
        <f>IF(L28="","",N27)</f>
        <v/>
      </c>
      <c r="O28" s="410"/>
      <c r="P28" s="609"/>
      <c r="Q28" s="610"/>
      <c r="R28" s="411" t="str">
        <f>IF(L28="","",R27)</f>
        <v/>
      </c>
      <c r="S28" s="411"/>
      <c r="T28" s="411"/>
      <c r="U28" s="412"/>
      <c r="V28" s="393"/>
      <c r="W28" s="394"/>
      <c r="X28" s="394"/>
      <c r="Y28" s="394"/>
      <c r="Z28" s="394"/>
      <c r="AA28" s="413" t="str">
        <f>IF(L28="","",AA27)</f>
        <v/>
      </c>
      <c r="AB28" s="413"/>
      <c r="AC28" s="413"/>
      <c r="AD28" s="413"/>
      <c r="AE28" s="414"/>
      <c r="AF28" s="405" t="str">
        <f>IF(L28="","",P28*V28*2)</f>
        <v/>
      </c>
      <c r="AG28" s="405"/>
      <c r="AH28" s="405"/>
      <c r="AI28" s="405"/>
      <c r="AJ28" s="406"/>
    </row>
    <row r="29" spans="1:40" ht="21" customHeight="1" thickBot="1">
      <c r="A29" s="219"/>
      <c r="B29" s="376"/>
      <c r="C29" s="378"/>
      <c r="D29" s="220"/>
      <c r="E29" s="216"/>
      <c r="F29" s="105"/>
      <c r="G29" s="106"/>
      <c r="H29" s="106"/>
      <c r="I29" s="106"/>
      <c r="J29" s="106"/>
      <c r="K29" s="107"/>
      <c r="L29" s="389" t="s">
        <v>401</v>
      </c>
      <c r="M29" s="390"/>
      <c r="N29" s="390"/>
      <c r="O29" s="390"/>
      <c r="P29" s="390"/>
      <c r="Q29" s="390"/>
      <c r="R29" s="390"/>
      <c r="S29" s="390"/>
      <c r="T29" s="390"/>
      <c r="U29" s="390"/>
      <c r="V29" s="390"/>
      <c r="W29" s="390"/>
      <c r="X29" s="390"/>
      <c r="Y29" s="390"/>
      <c r="Z29" s="390"/>
      <c r="AA29" s="399">
        <f>SUM(AF24:AJ28)</f>
        <v>0</v>
      </c>
      <c r="AB29" s="399"/>
      <c r="AC29" s="399"/>
      <c r="AD29" s="399"/>
      <c r="AE29" s="399"/>
      <c r="AF29" s="399"/>
      <c r="AG29" s="399"/>
      <c r="AH29" s="399"/>
      <c r="AI29" s="399"/>
      <c r="AJ29" s="108" t="s">
        <v>47</v>
      </c>
    </row>
    <row r="30" spans="1:40" ht="21" customHeight="1" thickBot="1">
      <c r="A30" s="193" t="s">
        <v>40</v>
      </c>
      <c r="B30" s="194"/>
      <c r="C30" s="194"/>
      <c r="D30" s="194"/>
      <c r="E30" s="194"/>
      <c r="F30" s="105" t="s">
        <v>48</v>
      </c>
      <c r="G30" s="379">
        <f>G23</f>
        <v>0</v>
      </c>
      <c r="H30" s="379"/>
      <c r="I30" s="379"/>
      <c r="J30" s="379"/>
      <c r="K30" s="380"/>
      <c r="L30" s="441"/>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3"/>
    </row>
    <row r="31" spans="1:40" ht="12" customHeight="1" thickBot="1">
      <c r="A31" s="10"/>
      <c r="B31" s="10"/>
      <c r="C31" s="10"/>
      <c r="D31" s="10"/>
      <c r="E31" s="10"/>
      <c r="F31" s="25"/>
      <c r="G31" s="109"/>
      <c r="H31" s="109"/>
      <c r="I31" s="109"/>
      <c r="J31" s="109"/>
      <c r="K31" s="109"/>
      <c r="L31" s="25"/>
      <c r="M31" s="25"/>
      <c r="N31" s="25"/>
      <c r="O31" s="25"/>
      <c r="P31" s="25"/>
      <c r="Q31" s="25"/>
      <c r="R31" s="25"/>
      <c r="S31" s="25"/>
      <c r="T31" s="25"/>
      <c r="U31" s="25"/>
      <c r="V31" s="25"/>
      <c r="W31" s="25"/>
      <c r="X31" s="25"/>
      <c r="Y31" s="25"/>
      <c r="Z31" s="25"/>
      <c r="AA31" s="25"/>
      <c r="AB31" s="25"/>
      <c r="AC31" s="25"/>
      <c r="AD31" s="25"/>
      <c r="AE31" s="25"/>
      <c r="AF31" s="25"/>
      <c r="AG31" s="25"/>
      <c r="AH31" s="92"/>
      <c r="AI31" s="20"/>
      <c r="AJ31" s="20"/>
    </row>
    <row r="32" spans="1:40" ht="21.75" customHeight="1" thickBot="1">
      <c r="A32" s="280" t="s">
        <v>49</v>
      </c>
      <c r="B32" s="281"/>
      <c r="C32" s="281"/>
      <c r="D32" s="281"/>
      <c r="E32" s="282"/>
      <c r="F32" s="17" t="s">
        <v>50</v>
      </c>
      <c r="G32" s="379">
        <f>ROUNDDOWN(AA29/3,-1)</f>
        <v>0</v>
      </c>
      <c r="H32" s="379"/>
      <c r="I32" s="379"/>
      <c r="J32" s="379"/>
      <c r="K32" s="380"/>
      <c r="L32" s="285" t="s">
        <v>402</v>
      </c>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7"/>
    </row>
    <row r="33" spans="1:77" ht="7.5" customHeight="1">
      <c r="A33" s="10"/>
      <c r="B33" s="10"/>
      <c r="C33" s="10"/>
      <c r="D33" s="10"/>
      <c r="E33" s="10"/>
      <c r="F33" s="9"/>
      <c r="G33" s="9"/>
      <c r="H33" s="9"/>
      <c r="I33" s="9"/>
      <c r="J33" s="9"/>
      <c r="K33" s="9"/>
      <c r="L33" s="9"/>
      <c r="M33" s="9"/>
      <c r="N33" s="10"/>
      <c r="O33" s="10"/>
      <c r="P33" s="10"/>
      <c r="Q33" s="10"/>
      <c r="R33" s="10"/>
      <c r="S33" s="10"/>
      <c r="T33" s="10"/>
      <c r="U33" s="10"/>
      <c r="V33" s="10"/>
      <c r="W33" s="10"/>
      <c r="X33" s="10"/>
      <c r="Y33" s="10"/>
      <c r="Z33" s="10"/>
      <c r="AA33" s="10"/>
      <c r="AB33" s="10"/>
      <c r="AC33" s="10"/>
      <c r="AD33" s="10"/>
      <c r="AE33" s="10"/>
      <c r="AF33" s="10"/>
      <c r="AG33" s="10"/>
      <c r="AH33" s="11"/>
      <c r="AI33" s="20"/>
      <c r="AJ33" s="20"/>
    </row>
    <row r="34" spans="1:77" ht="15" customHeight="1">
      <c r="A34" s="8" t="s">
        <v>51</v>
      </c>
    </row>
    <row r="35" spans="1:77" ht="15" customHeight="1">
      <c r="A35" s="9" t="s">
        <v>70</v>
      </c>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77" ht="15" customHeight="1">
      <c r="A36" s="9" t="s">
        <v>71</v>
      </c>
    </row>
    <row r="37" spans="1:77" ht="15" customHeight="1">
      <c r="A37" s="8" t="s">
        <v>72</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77" ht="18" customHeight="1">
      <c r="A38" s="8" t="s">
        <v>52</v>
      </c>
    </row>
    <row r="39" spans="1:77" ht="15" customHeight="1">
      <c r="A39" s="8" t="s">
        <v>53</v>
      </c>
      <c r="B39" s="10"/>
      <c r="D39" s="10" t="s">
        <v>54</v>
      </c>
      <c r="E39" s="8" t="s">
        <v>73</v>
      </c>
    </row>
    <row r="40" spans="1:77" ht="15" customHeight="1">
      <c r="A40" s="8" t="s">
        <v>55</v>
      </c>
    </row>
    <row r="41" spans="1:77" ht="15" customHeight="1">
      <c r="A41" s="8" t="s">
        <v>56</v>
      </c>
      <c r="B41" s="10" t="s">
        <v>54</v>
      </c>
      <c r="C41" s="279" t="s">
        <v>403</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row>
    <row r="42" spans="1:77" ht="15" customHeight="1">
      <c r="B42" s="10"/>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row>
    <row r="43" spans="1:77" ht="23.25" customHeight="1">
      <c r="B43" s="10"/>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row>
    <row r="44" spans="1:77" ht="15" customHeight="1">
      <c r="A44" s="8" t="s">
        <v>50</v>
      </c>
      <c r="B44" s="10" t="s">
        <v>54</v>
      </c>
      <c r="C44" s="8" t="s">
        <v>393</v>
      </c>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row>
    <row r="45" spans="1:77" ht="18" customHeight="1">
      <c r="A45" s="8" t="s">
        <v>57</v>
      </c>
      <c r="B45" s="27"/>
    </row>
    <row r="46" spans="1:77" ht="15" customHeight="1">
      <c r="A46" s="8" t="s">
        <v>480</v>
      </c>
      <c r="B46" s="27"/>
    </row>
  </sheetData>
  <sheetProtection algorithmName="SHA-512" hashValue="hYY8b41Q8YGt7bGRe2sbgIJ6IRwIstFAnYC3rlc3a6dmts+PVFybiP17OtsrNBAqXoAKniuB0zZcHttA2AITyg==" saltValue="uiDdoJz1+CGncaOoeeYdrw==" spinCount="100000" sheet="1" formatCells="0"/>
  <mergeCells count="124">
    <mergeCell ref="A32:E32"/>
    <mergeCell ref="G32:K32"/>
    <mergeCell ref="L32:AJ32"/>
    <mergeCell ref="C41:AJ43"/>
    <mergeCell ref="L18:L23"/>
    <mergeCell ref="V18:Z18"/>
    <mergeCell ref="AA18:AE18"/>
    <mergeCell ref="AF18:AJ18"/>
    <mergeCell ref="L24:M24"/>
    <mergeCell ref="L25:M25"/>
    <mergeCell ref="L26:M26"/>
    <mergeCell ref="L27:M27"/>
    <mergeCell ref="P24:Q24"/>
    <mergeCell ref="M18:U18"/>
    <mergeCell ref="L28:M28"/>
    <mergeCell ref="N24:O24"/>
    <mergeCell ref="R24:U24"/>
    <mergeCell ref="AA24:AE24"/>
    <mergeCell ref="AF24:AJ24"/>
    <mergeCell ref="V24:Z24"/>
    <mergeCell ref="R25:U25"/>
    <mergeCell ref="A30:E30"/>
    <mergeCell ref="G30:K30"/>
    <mergeCell ref="L30:AJ30"/>
    <mergeCell ref="AF20:AJ20"/>
    <mergeCell ref="V21:Z21"/>
    <mergeCell ref="AF27:AJ27"/>
    <mergeCell ref="AF28:AJ28"/>
    <mergeCell ref="AA27:AE27"/>
    <mergeCell ref="N28:O28"/>
    <mergeCell ref="R28:U28"/>
    <mergeCell ref="AA28:AE28"/>
    <mergeCell ref="P27:Q27"/>
    <mergeCell ref="P28:Q28"/>
    <mergeCell ref="R26:U26"/>
    <mergeCell ref="AA26:AE26"/>
    <mergeCell ref="P25:Q25"/>
    <mergeCell ref="V25:Z25"/>
    <mergeCell ref="AA25:AE25"/>
    <mergeCell ref="AF22:AJ22"/>
    <mergeCell ref="V22:Z22"/>
    <mergeCell ref="N26:O26"/>
    <mergeCell ref="G23:K23"/>
    <mergeCell ref="N23:O23"/>
    <mergeCell ref="P23:Q23"/>
    <mergeCell ref="R23:S23"/>
    <mergeCell ref="T23:U23"/>
    <mergeCell ref="T21:U21"/>
    <mergeCell ref="N22:O22"/>
    <mergeCell ref="P22:Q22"/>
    <mergeCell ref="R22:S22"/>
    <mergeCell ref="L29:Z29"/>
    <mergeCell ref="V27:Z27"/>
    <mergeCell ref="V28:Z28"/>
    <mergeCell ref="N27:O27"/>
    <mergeCell ref="R27:U27"/>
    <mergeCell ref="P26:Q26"/>
    <mergeCell ref="AF19:AJ19"/>
    <mergeCell ref="AA29:AI29"/>
    <mergeCell ref="N21:O21"/>
    <mergeCell ref="P21:Q21"/>
    <mergeCell ref="R21:S21"/>
    <mergeCell ref="N20:O20"/>
    <mergeCell ref="P20:Q20"/>
    <mergeCell ref="R20:S20"/>
    <mergeCell ref="T20:U20"/>
    <mergeCell ref="AF25:AJ25"/>
    <mergeCell ref="N25:O25"/>
    <mergeCell ref="V26:Z26"/>
    <mergeCell ref="AF26:AJ26"/>
    <mergeCell ref="AA23:AE23"/>
    <mergeCell ref="AF23:AJ23"/>
    <mergeCell ref="AA20:AE20"/>
    <mergeCell ref="V23:Z23"/>
    <mergeCell ref="V20:Z20"/>
    <mergeCell ref="A18:B29"/>
    <mergeCell ref="C18:E29"/>
    <mergeCell ref="A12:E12"/>
    <mergeCell ref="G12:K12"/>
    <mergeCell ref="L12:AJ12"/>
    <mergeCell ref="A13:E13"/>
    <mergeCell ref="G13:K13"/>
    <mergeCell ref="L13:AJ13"/>
    <mergeCell ref="A14:E14"/>
    <mergeCell ref="G14:K14"/>
    <mergeCell ref="L14:AJ14"/>
    <mergeCell ref="A17:E17"/>
    <mergeCell ref="F17:K17"/>
    <mergeCell ref="L17:AJ17"/>
    <mergeCell ref="T22:U22"/>
    <mergeCell ref="AA21:AE21"/>
    <mergeCell ref="AF21:AJ21"/>
    <mergeCell ref="AA22:AE22"/>
    <mergeCell ref="N19:O19"/>
    <mergeCell ref="P19:Q19"/>
    <mergeCell ref="R19:S19"/>
    <mergeCell ref="T19:U19"/>
    <mergeCell ref="V19:Z19"/>
    <mergeCell ref="AA19:AE19"/>
    <mergeCell ref="A9:E9"/>
    <mergeCell ref="F9:K9"/>
    <mergeCell ref="L9:AJ9"/>
    <mergeCell ref="A10:E10"/>
    <mergeCell ref="G10:K10"/>
    <mergeCell ref="L10:AJ10"/>
    <mergeCell ref="A11:E11"/>
    <mergeCell ref="G11:K11"/>
    <mergeCell ref="L11:AJ11"/>
    <mergeCell ref="AL2:BA7"/>
    <mergeCell ref="A1:D1"/>
    <mergeCell ref="E1:F1"/>
    <mergeCell ref="B2:D2"/>
    <mergeCell ref="E2:F2"/>
    <mergeCell ref="B4:Q7"/>
    <mergeCell ref="S4:V4"/>
    <mergeCell ref="S7:V7"/>
    <mergeCell ref="W4:AJ4"/>
    <mergeCell ref="S5:V5"/>
    <mergeCell ref="W5:AJ5"/>
    <mergeCell ref="S6:V6"/>
    <mergeCell ref="W6:AH6"/>
    <mergeCell ref="AI6:AJ6"/>
    <mergeCell ref="W7:AJ7"/>
    <mergeCell ref="AA1:AJ1"/>
  </mergeCells>
  <phoneticPr fontId="19"/>
  <pageMargins left="0.70866141732283472" right="0.51181102362204722" top="0.74803149606299213" bottom="0.55118110236220474"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C49"/>
  <sheetViews>
    <sheetView zoomScale="90" zoomScaleNormal="90" workbookViewId="0">
      <selection activeCell="B4" sqref="B4:Q7"/>
    </sheetView>
  </sheetViews>
  <sheetFormatPr defaultColWidth="9" defaultRowHeight="13.2"/>
  <cols>
    <col min="1" max="1" width="2.6640625" style="8" customWidth="1"/>
    <col min="2" max="5" width="2.21875" style="8" customWidth="1"/>
    <col min="6" max="6" width="2.88671875" style="8" customWidth="1"/>
    <col min="7" max="11" width="2.109375" style="8" customWidth="1"/>
    <col min="12" max="12" width="2.6640625" style="8" customWidth="1"/>
    <col min="13" max="13" width="2.33203125" style="8" customWidth="1"/>
    <col min="14" max="14" width="1.6640625" style="8" customWidth="1"/>
    <col min="15" max="15" width="2.33203125" style="8" customWidth="1"/>
    <col min="16" max="17" width="2.77734375" style="8" customWidth="1"/>
    <col min="18" max="19" width="2.88671875" style="8" customWidth="1"/>
    <col min="20" max="21" width="2.77734375" style="8" customWidth="1"/>
    <col min="22" max="23" width="2" style="8" customWidth="1"/>
    <col min="24" max="40" width="2.33203125" style="8" customWidth="1"/>
    <col min="41" max="42" width="1.88671875" style="8" customWidth="1"/>
    <col min="43" max="137" width="2.88671875" style="8" customWidth="1"/>
    <col min="138" max="16384" width="9" style="8"/>
  </cols>
  <sheetData>
    <row r="1" spans="1:67" ht="16.5" customHeight="1">
      <c r="A1" s="341" t="s">
        <v>77</v>
      </c>
      <c r="B1" s="341"/>
      <c r="C1" s="341"/>
      <c r="D1" s="341"/>
      <c r="E1" s="237">
        <f>'鑑(様式14)'!D1+2</f>
        <v>16</v>
      </c>
      <c r="F1" s="237"/>
      <c r="AG1" s="119"/>
      <c r="AH1" s="371" t="s">
        <v>463</v>
      </c>
      <c r="AI1" s="371"/>
      <c r="AJ1" s="371"/>
      <c r="AK1" s="371"/>
      <c r="AL1" s="371"/>
      <c r="AM1" s="371"/>
      <c r="AN1" s="371"/>
      <c r="AO1" s="371"/>
      <c r="AP1" s="371"/>
    </row>
    <row r="2" spans="1:67" ht="20.25" customHeight="1">
      <c r="A2" s="9"/>
      <c r="B2" s="238" t="str">
        <f>'鑑(様式14)'!F12</f>
        <v>令和</v>
      </c>
      <c r="C2" s="238"/>
      <c r="D2" s="238"/>
      <c r="E2" s="342">
        <f>'鑑(様式14)'!H12</f>
        <v>7</v>
      </c>
      <c r="F2" s="342"/>
      <c r="G2" s="33" t="str">
        <f>'鑑(様式14)'!J12&amp;'鑑(様式14)'!L12&amp;"選手派遣費収支決算書(高体連補助対象者分)"</f>
        <v>年度　近畿高等学校体育大会選手派遣費収支決算書(高体連補助対象者分)</v>
      </c>
      <c r="H2" s="36"/>
      <c r="I2" s="37"/>
      <c r="J2" s="33"/>
      <c r="K2" s="33"/>
      <c r="L2" s="33"/>
      <c r="M2" s="33"/>
      <c r="N2" s="33"/>
      <c r="O2" s="33"/>
      <c r="P2" s="33"/>
      <c r="Q2" s="33"/>
      <c r="R2" s="33"/>
      <c r="S2" s="33"/>
      <c r="T2" s="33"/>
      <c r="U2" s="33"/>
      <c r="V2" s="33"/>
      <c r="W2" s="33"/>
      <c r="X2" s="33"/>
      <c r="Y2" s="33"/>
      <c r="Z2" s="33"/>
      <c r="AA2" s="33"/>
      <c r="AB2" s="33"/>
      <c r="AC2" s="33"/>
      <c r="AD2" s="33"/>
      <c r="AE2" s="33"/>
      <c r="AQ2" s="114"/>
      <c r="AR2" s="114"/>
      <c r="AS2" s="114"/>
      <c r="AT2" s="114"/>
      <c r="AU2" s="114"/>
      <c r="AV2" s="114"/>
      <c r="AW2" s="114"/>
      <c r="AX2" s="114"/>
      <c r="AY2" s="114"/>
      <c r="AZ2" s="114"/>
      <c r="BA2" s="114"/>
      <c r="BB2" s="114"/>
      <c r="BC2" s="114"/>
      <c r="BD2" s="114"/>
      <c r="BE2" s="114"/>
      <c r="BF2" s="39"/>
    </row>
    <row r="3" spans="1:67" ht="8.2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R3" s="114"/>
      <c r="AS3" s="114"/>
      <c r="AT3" s="114"/>
      <c r="AU3" s="114"/>
      <c r="AV3" s="114"/>
      <c r="AW3" s="114"/>
      <c r="AX3" s="114"/>
      <c r="AY3" s="114"/>
      <c r="AZ3" s="114"/>
      <c r="BA3" s="114"/>
      <c r="BB3" s="114"/>
      <c r="BC3" s="114"/>
      <c r="BD3" s="114"/>
      <c r="BE3" s="114"/>
      <c r="BF3" s="39"/>
    </row>
    <row r="4" spans="1:67" ht="20.25" customHeight="1">
      <c r="B4" s="343" t="str">
        <f>IF(G14=G33,"","収支が合いません、要修正です！")</f>
        <v/>
      </c>
      <c r="C4" s="343"/>
      <c r="D4" s="343"/>
      <c r="E4" s="343"/>
      <c r="F4" s="343"/>
      <c r="G4" s="343"/>
      <c r="H4" s="343"/>
      <c r="I4" s="343"/>
      <c r="J4" s="343"/>
      <c r="K4" s="343"/>
      <c r="L4" s="343"/>
      <c r="M4" s="343"/>
      <c r="N4" s="343"/>
      <c r="O4" s="343"/>
      <c r="P4" s="343"/>
      <c r="Q4" s="343"/>
      <c r="V4" s="81"/>
      <c r="W4" s="196" t="s">
        <v>2</v>
      </c>
      <c r="X4" s="197"/>
      <c r="Y4" s="197"/>
      <c r="Z4" s="198"/>
      <c r="AA4" s="196">
        <f>'事業報告(様式15)'!V4</f>
        <v>0</v>
      </c>
      <c r="AB4" s="197"/>
      <c r="AC4" s="197"/>
      <c r="AD4" s="197"/>
      <c r="AE4" s="197"/>
      <c r="AF4" s="197"/>
      <c r="AG4" s="197"/>
      <c r="AH4" s="197"/>
      <c r="AI4" s="197"/>
      <c r="AJ4" s="197"/>
      <c r="AK4" s="197"/>
      <c r="AL4" s="197"/>
      <c r="AM4" s="197"/>
      <c r="AN4" s="198"/>
      <c r="AR4" s="487" t="s">
        <v>470</v>
      </c>
      <c r="AS4" s="488"/>
      <c r="AT4" s="488"/>
      <c r="AU4" s="488"/>
      <c r="AV4" s="488"/>
      <c r="AW4" s="488"/>
      <c r="AX4" s="488"/>
      <c r="AY4" s="488"/>
      <c r="AZ4" s="488"/>
      <c r="BA4" s="488"/>
      <c r="BB4" s="488"/>
      <c r="BC4" s="488"/>
      <c r="BD4" s="488"/>
      <c r="BE4" s="488"/>
      <c r="BF4" s="488"/>
      <c r="BG4" s="488"/>
      <c r="BH4" s="488"/>
      <c r="BI4" s="488"/>
      <c r="BJ4" s="488"/>
      <c r="BK4" s="488"/>
      <c r="BL4" s="488"/>
      <c r="BM4" s="488"/>
      <c r="BN4" s="488"/>
      <c r="BO4" s="489"/>
    </row>
    <row r="5" spans="1:67" ht="20.25" customHeight="1">
      <c r="B5" s="343"/>
      <c r="C5" s="343"/>
      <c r="D5" s="343"/>
      <c r="E5" s="343"/>
      <c r="F5" s="343"/>
      <c r="G5" s="343"/>
      <c r="H5" s="343"/>
      <c r="I5" s="343"/>
      <c r="J5" s="343"/>
      <c r="K5" s="343"/>
      <c r="L5" s="343"/>
      <c r="M5" s="343"/>
      <c r="N5" s="343"/>
      <c r="O5" s="343"/>
      <c r="P5" s="343"/>
      <c r="Q5" s="343"/>
      <c r="V5" s="81"/>
      <c r="W5" s="196" t="s">
        <v>342</v>
      </c>
      <c r="X5" s="197"/>
      <c r="Y5" s="197"/>
      <c r="Z5" s="198"/>
      <c r="AA5" s="196" t="str">
        <f>'事業報告(様式15)'!V5</f>
        <v>全日制</v>
      </c>
      <c r="AB5" s="197"/>
      <c r="AC5" s="197"/>
      <c r="AD5" s="197"/>
      <c r="AE5" s="197"/>
      <c r="AF5" s="197"/>
      <c r="AG5" s="197"/>
      <c r="AH5" s="197"/>
      <c r="AI5" s="197"/>
      <c r="AJ5" s="197"/>
      <c r="AK5" s="197"/>
      <c r="AL5" s="197"/>
      <c r="AM5" s="197"/>
      <c r="AN5" s="198"/>
      <c r="AR5" s="490"/>
      <c r="AS5" s="491"/>
      <c r="AT5" s="491"/>
      <c r="AU5" s="491"/>
      <c r="AV5" s="491"/>
      <c r="AW5" s="491"/>
      <c r="AX5" s="491"/>
      <c r="AY5" s="491"/>
      <c r="AZ5" s="491"/>
      <c r="BA5" s="491"/>
      <c r="BB5" s="491"/>
      <c r="BC5" s="491"/>
      <c r="BD5" s="491"/>
      <c r="BE5" s="491"/>
      <c r="BF5" s="491"/>
      <c r="BG5" s="491"/>
      <c r="BH5" s="491"/>
      <c r="BI5" s="491"/>
      <c r="BJ5" s="491"/>
      <c r="BK5" s="491"/>
      <c r="BL5" s="491"/>
      <c r="BM5" s="491"/>
      <c r="BN5" s="491"/>
      <c r="BO5" s="492"/>
    </row>
    <row r="6" spans="1:67" ht="20.25" customHeight="1">
      <c r="B6" s="343"/>
      <c r="C6" s="343"/>
      <c r="D6" s="343"/>
      <c r="E6" s="343"/>
      <c r="F6" s="343"/>
      <c r="G6" s="343"/>
      <c r="H6" s="343"/>
      <c r="I6" s="343"/>
      <c r="J6" s="343"/>
      <c r="K6" s="343"/>
      <c r="L6" s="343"/>
      <c r="M6" s="343"/>
      <c r="N6" s="343"/>
      <c r="O6" s="343"/>
      <c r="P6" s="343"/>
      <c r="Q6" s="343"/>
      <c r="V6" s="81"/>
      <c r="W6" s="196" t="s">
        <v>10</v>
      </c>
      <c r="X6" s="197"/>
      <c r="Y6" s="197"/>
      <c r="Z6" s="198"/>
      <c r="AA6" s="196">
        <f>'事業報告(様式15)'!V6</f>
        <v>0</v>
      </c>
      <c r="AB6" s="197"/>
      <c r="AC6" s="197"/>
      <c r="AD6" s="197"/>
      <c r="AE6" s="197"/>
      <c r="AF6" s="197"/>
      <c r="AG6" s="197"/>
      <c r="AH6" s="197"/>
      <c r="AI6" s="197"/>
      <c r="AJ6" s="197"/>
      <c r="AK6" s="197"/>
      <c r="AL6" s="197"/>
      <c r="AM6" s="202" t="str">
        <f>'事業報告(様式15)'!AC6</f>
        <v/>
      </c>
      <c r="AN6" s="203"/>
      <c r="AR6" s="490"/>
      <c r="AS6" s="491"/>
      <c r="AT6" s="491"/>
      <c r="AU6" s="491"/>
      <c r="AV6" s="491"/>
      <c r="AW6" s="491"/>
      <c r="AX6" s="491"/>
      <c r="AY6" s="491"/>
      <c r="AZ6" s="491"/>
      <c r="BA6" s="491"/>
      <c r="BB6" s="491"/>
      <c r="BC6" s="491"/>
      <c r="BD6" s="491"/>
      <c r="BE6" s="491"/>
      <c r="BF6" s="491"/>
      <c r="BG6" s="491"/>
      <c r="BH6" s="491"/>
      <c r="BI6" s="491"/>
      <c r="BJ6" s="491"/>
      <c r="BK6" s="491"/>
      <c r="BL6" s="491"/>
      <c r="BM6" s="491"/>
      <c r="BN6" s="491"/>
      <c r="BO6" s="492"/>
    </row>
    <row r="7" spans="1:67" ht="20.25" customHeight="1">
      <c r="B7" s="343"/>
      <c r="C7" s="343"/>
      <c r="D7" s="343"/>
      <c r="E7" s="343"/>
      <c r="F7" s="343"/>
      <c r="G7" s="343"/>
      <c r="H7" s="343"/>
      <c r="I7" s="343"/>
      <c r="J7" s="343"/>
      <c r="K7" s="343"/>
      <c r="L7" s="343"/>
      <c r="M7" s="343"/>
      <c r="N7" s="343"/>
      <c r="O7" s="343"/>
      <c r="P7" s="343"/>
      <c r="Q7" s="343"/>
      <c r="T7" s="117"/>
      <c r="U7" s="117"/>
      <c r="V7" s="118"/>
      <c r="W7" s="196" t="s">
        <v>23</v>
      </c>
      <c r="X7" s="197"/>
      <c r="Y7" s="197"/>
      <c r="Z7" s="198"/>
      <c r="AA7" s="196">
        <f>'事業報告(様式15)'!V7</f>
        <v>0</v>
      </c>
      <c r="AB7" s="197"/>
      <c r="AC7" s="197"/>
      <c r="AD7" s="197"/>
      <c r="AE7" s="197"/>
      <c r="AF7" s="197"/>
      <c r="AG7" s="197"/>
      <c r="AH7" s="197"/>
      <c r="AI7" s="197"/>
      <c r="AJ7" s="197"/>
      <c r="AK7" s="197"/>
      <c r="AL7" s="197"/>
      <c r="AM7" s="197"/>
      <c r="AN7" s="198"/>
      <c r="AR7" s="490"/>
      <c r="AS7" s="491"/>
      <c r="AT7" s="491"/>
      <c r="AU7" s="491"/>
      <c r="AV7" s="491"/>
      <c r="AW7" s="491"/>
      <c r="AX7" s="491"/>
      <c r="AY7" s="491"/>
      <c r="AZ7" s="491"/>
      <c r="BA7" s="491"/>
      <c r="BB7" s="491"/>
      <c r="BC7" s="491"/>
      <c r="BD7" s="491"/>
      <c r="BE7" s="491"/>
      <c r="BF7" s="491"/>
      <c r="BG7" s="491"/>
      <c r="BH7" s="491"/>
      <c r="BI7" s="491"/>
      <c r="BJ7" s="491"/>
      <c r="BK7" s="491"/>
      <c r="BL7" s="491"/>
      <c r="BM7" s="491"/>
      <c r="BN7" s="491"/>
      <c r="BO7" s="492"/>
    </row>
    <row r="8" spans="1:67" ht="14.25" customHeight="1" thickBot="1">
      <c r="A8" s="12" t="s">
        <v>24</v>
      </c>
      <c r="AM8" s="115"/>
      <c r="AP8" s="39"/>
      <c r="AQ8" s="39"/>
      <c r="AR8" s="490"/>
      <c r="AS8" s="491"/>
      <c r="AT8" s="491"/>
      <c r="AU8" s="491"/>
      <c r="AV8" s="491"/>
      <c r="AW8" s="491"/>
      <c r="AX8" s="491"/>
      <c r="AY8" s="491"/>
      <c r="AZ8" s="491"/>
      <c r="BA8" s="491"/>
      <c r="BB8" s="491"/>
      <c r="BC8" s="491"/>
      <c r="BD8" s="491"/>
      <c r="BE8" s="491"/>
      <c r="BF8" s="491"/>
      <c r="BG8" s="491"/>
      <c r="BH8" s="491"/>
      <c r="BI8" s="491"/>
      <c r="BJ8" s="491"/>
      <c r="BK8" s="491"/>
      <c r="BL8" s="491"/>
      <c r="BM8" s="491"/>
      <c r="BN8" s="491"/>
      <c r="BO8" s="492"/>
    </row>
    <row r="9" spans="1:67" ht="18.75" customHeight="1" thickBot="1">
      <c r="A9" s="193" t="s">
        <v>25</v>
      </c>
      <c r="B9" s="194"/>
      <c r="C9" s="194"/>
      <c r="D9" s="194"/>
      <c r="E9" s="221"/>
      <c r="F9" s="193" t="s">
        <v>26</v>
      </c>
      <c r="G9" s="194"/>
      <c r="H9" s="194"/>
      <c r="I9" s="194"/>
      <c r="J9" s="194"/>
      <c r="K9" s="194"/>
      <c r="L9" s="193" t="s">
        <v>27</v>
      </c>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221"/>
      <c r="AQ9" s="39"/>
      <c r="AR9" s="493"/>
      <c r="AS9" s="494"/>
      <c r="AT9" s="494"/>
      <c r="AU9" s="494"/>
      <c r="AV9" s="494"/>
      <c r="AW9" s="494"/>
      <c r="AX9" s="494"/>
      <c r="AY9" s="494"/>
      <c r="AZ9" s="494"/>
      <c r="BA9" s="494"/>
      <c r="BB9" s="494"/>
      <c r="BC9" s="494"/>
      <c r="BD9" s="494"/>
      <c r="BE9" s="494"/>
      <c r="BF9" s="494"/>
      <c r="BG9" s="494"/>
      <c r="BH9" s="494"/>
      <c r="BI9" s="494"/>
      <c r="BJ9" s="494"/>
      <c r="BK9" s="494"/>
      <c r="BL9" s="494"/>
      <c r="BM9" s="494"/>
      <c r="BN9" s="494"/>
      <c r="BO9" s="495"/>
    </row>
    <row r="10" spans="1:67" ht="20.25" customHeight="1">
      <c r="A10" s="333" t="s">
        <v>28</v>
      </c>
      <c r="B10" s="334"/>
      <c r="C10" s="334"/>
      <c r="D10" s="334"/>
      <c r="E10" s="335"/>
      <c r="F10" s="14" t="s">
        <v>29</v>
      </c>
      <c r="G10" s="372">
        <f>G35</f>
        <v>0</v>
      </c>
      <c r="H10" s="372"/>
      <c r="I10" s="372"/>
      <c r="J10" s="372"/>
      <c r="K10" s="372"/>
      <c r="L10" s="447" t="s">
        <v>30</v>
      </c>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9"/>
      <c r="AR10" s="8" t="s">
        <v>420</v>
      </c>
    </row>
    <row r="11" spans="1:67" ht="20.25" customHeight="1">
      <c r="A11" s="313" t="s">
        <v>31</v>
      </c>
      <c r="B11" s="314"/>
      <c r="C11" s="314"/>
      <c r="D11" s="314"/>
      <c r="E11" s="315"/>
      <c r="F11" s="15" t="s">
        <v>32</v>
      </c>
      <c r="G11" s="582"/>
      <c r="H11" s="582"/>
      <c r="I11" s="582"/>
      <c r="J11" s="582"/>
      <c r="K11" s="582"/>
      <c r="L11" s="450" t="s">
        <v>33</v>
      </c>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451"/>
    </row>
    <row r="12" spans="1:67" ht="20.25" customHeight="1">
      <c r="A12" s="313" t="s">
        <v>34</v>
      </c>
      <c r="B12" s="314"/>
      <c r="C12" s="314"/>
      <c r="D12" s="314"/>
      <c r="E12" s="315"/>
      <c r="F12" s="15" t="s">
        <v>35</v>
      </c>
      <c r="G12" s="582"/>
      <c r="H12" s="582"/>
      <c r="I12" s="582"/>
      <c r="J12" s="582"/>
      <c r="K12" s="582"/>
      <c r="L12" s="450" t="s">
        <v>36</v>
      </c>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451"/>
    </row>
    <row r="13" spans="1:67" ht="20.25" customHeight="1" thickBot="1">
      <c r="A13" s="323" t="s">
        <v>37</v>
      </c>
      <c r="B13" s="324"/>
      <c r="C13" s="324"/>
      <c r="D13" s="324"/>
      <c r="E13" s="325"/>
      <c r="F13" s="16" t="s">
        <v>38</v>
      </c>
      <c r="G13" s="584"/>
      <c r="H13" s="584"/>
      <c r="I13" s="584"/>
      <c r="J13" s="584"/>
      <c r="K13" s="584"/>
      <c r="L13" s="455" t="s">
        <v>39</v>
      </c>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6"/>
      <c r="AO13" s="456"/>
      <c r="AP13" s="457"/>
    </row>
    <row r="14" spans="1:67" ht="18.75" customHeight="1" thickBot="1">
      <c r="A14" s="193" t="s">
        <v>40</v>
      </c>
      <c r="B14" s="194"/>
      <c r="C14" s="194"/>
      <c r="D14" s="194"/>
      <c r="E14" s="221"/>
      <c r="F14" s="17" t="s">
        <v>41</v>
      </c>
      <c r="G14" s="379">
        <f>SUM(G10:K13)</f>
        <v>0</v>
      </c>
      <c r="H14" s="379"/>
      <c r="I14" s="379"/>
      <c r="J14" s="379"/>
      <c r="K14" s="379"/>
      <c r="L14" s="193"/>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221"/>
    </row>
    <row r="15" spans="1:67" ht="7.5" customHeight="1">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row>
    <row r="16" spans="1:67" ht="16.5" customHeight="1" thickBot="1">
      <c r="A16" s="21" t="s">
        <v>42</v>
      </c>
      <c r="B16" s="22"/>
      <c r="C16" s="22"/>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23"/>
      <c r="AN16" s="22"/>
      <c r="AT16" s="18"/>
    </row>
    <row r="17" spans="1:44" ht="18" customHeight="1" thickBot="1">
      <c r="A17" s="193" t="s">
        <v>25</v>
      </c>
      <c r="B17" s="194"/>
      <c r="C17" s="194"/>
      <c r="D17" s="194"/>
      <c r="E17" s="194"/>
      <c r="F17" s="331" t="s">
        <v>26</v>
      </c>
      <c r="G17" s="329"/>
      <c r="H17" s="329"/>
      <c r="I17" s="329"/>
      <c r="J17" s="329"/>
      <c r="K17" s="332"/>
      <c r="L17" s="458" t="s">
        <v>27</v>
      </c>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60"/>
    </row>
    <row r="18" spans="1:44" ht="19.5" customHeight="1">
      <c r="A18" s="217" t="s">
        <v>43</v>
      </c>
      <c r="B18" s="374"/>
      <c r="C18" s="224" t="s">
        <v>44</v>
      </c>
      <c r="D18" s="218"/>
      <c r="E18" s="215"/>
      <c r="F18" s="91"/>
      <c r="G18" s="92"/>
      <c r="H18" s="92"/>
      <c r="I18" s="92"/>
      <c r="J18" s="92"/>
      <c r="K18" s="93"/>
      <c r="L18" s="415" t="s">
        <v>45</v>
      </c>
      <c r="M18" s="497" t="s">
        <v>418</v>
      </c>
      <c r="N18" s="498"/>
      <c r="O18" s="452" t="s">
        <v>395</v>
      </c>
      <c r="P18" s="453"/>
      <c r="Q18" s="453"/>
      <c r="R18" s="453"/>
      <c r="S18" s="453"/>
      <c r="T18" s="453"/>
      <c r="U18" s="453"/>
      <c r="V18" s="453"/>
      <c r="W18" s="496"/>
      <c r="X18" s="452" t="s">
        <v>396</v>
      </c>
      <c r="Y18" s="453"/>
      <c r="Z18" s="453"/>
      <c r="AA18" s="453"/>
      <c r="AB18" s="453"/>
      <c r="AC18" s="453"/>
      <c r="AD18" s="496"/>
      <c r="AE18" s="452" t="s">
        <v>407</v>
      </c>
      <c r="AF18" s="453"/>
      <c r="AG18" s="453"/>
      <c r="AH18" s="453"/>
      <c r="AI18" s="453"/>
      <c r="AJ18" s="496"/>
      <c r="AK18" s="452" t="s">
        <v>397</v>
      </c>
      <c r="AL18" s="453"/>
      <c r="AM18" s="453"/>
      <c r="AN18" s="453"/>
      <c r="AO18" s="453"/>
      <c r="AP18" s="454"/>
    </row>
    <row r="19" spans="1:44" ht="19.5" customHeight="1">
      <c r="A19" s="296"/>
      <c r="B19" s="375"/>
      <c r="C19" s="377"/>
      <c r="D19" s="297"/>
      <c r="E19" s="298"/>
      <c r="F19" s="24"/>
      <c r="G19" s="94"/>
      <c r="H19" s="94"/>
      <c r="I19" s="94"/>
      <c r="J19" s="94"/>
      <c r="K19" s="95"/>
      <c r="L19" s="416"/>
      <c r="M19" s="464" t="str">
        <f>IF(P19="","","①")</f>
        <v/>
      </c>
      <c r="N19" s="465"/>
      <c r="O19" s="120" t="s">
        <v>61</v>
      </c>
      <c r="P19" s="603"/>
      <c r="Q19" s="603"/>
      <c r="R19" s="381" t="s">
        <v>46</v>
      </c>
      <c r="S19" s="381"/>
      <c r="T19" s="603"/>
      <c r="U19" s="603"/>
      <c r="V19" s="381" t="s">
        <v>394</v>
      </c>
      <c r="W19" s="461"/>
      <c r="X19" s="615"/>
      <c r="Y19" s="616"/>
      <c r="Z19" s="616"/>
      <c r="AA19" s="616"/>
      <c r="AB19" s="616"/>
      <c r="AC19" s="616"/>
      <c r="AD19" s="617"/>
      <c r="AE19" s="444"/>
      <c r="AF19" s="445"/>
      <c r="AG19" s="445"/>
      <c r="AH19" s="445"/>
      <c r="AI19" s="445"/>
      <c r="AJ19" s="446"/>
      <c r="AK19" s="628"/>
      <c r="AL19" s="613"/>
      <c r="AM19" s="613"/>
      <c r="AN19" s="613"/>
      <c r="AO19" s="613"/>
      <c r="AP19" s="629"/>
      <c r="AR19" s="87" t="s">
        <v>409</v>
      </c>
    </row>
    <row r="20" spans="1:44" ht="19.5" customHeight="1">
      <c r="A20" s="296"/>
      <c r="B20" s="375"/>
      <c r="C20" s="377"/>
      <c r="D20" s="297"/>
      <c r="E20" s="298"/>
      <c r="F20" s="24"/>
      <c r="G20" s="94"/>
      <c r="H20" s="94"/>
      <c r="I20" s="94"/>
      <c r="J20" s="94"/>
      <c r="K20" s="95"/>
      <c r="L20" s="416"/>
      <c r="M20" s="464" t="str">
        <f>IF(P20="","","②")</f>
        <v/>
      </c>
      <c r="N20" s="465"/>
      <c r="O20" s="121" t="s">
        <v>4</v>
      </c>
      <c r="P20" s="603"/>
      <c r="Q20" s="603"/>
      <c r="R20" s="381" t="s">
        <v>46</v>
      </c>
      <c r="S20" s="381"/>
      <c r="T20" s="603"/>
      <c r="U20" s="603"/>
      <c r="V20" s="381" t="s">
        <v>394</v>
      </c>
      <c r="W20" s="461"/>
      <c r="X20" s="615"/>
      <c r="Y20" s="616"/>
      <c r="Z20" s="616"/>
      <c r="AA20" s="616"/>
      <c r="AB20" s="616"/>
      <c r="AC20" s="616"/>
      <c r="AD20" s="617"/>
      <c r="AE20" s="444"/>
      <c r="AF20" s="445"/>
      <c r="AG20" s="445"/>
      <c r="AH20" s="445"/>
      <c r="AI20" s="445"/>
      <c r="AJ20" s="446"/>
      <c r="AK20" s="628"/>
      <c r="AL20" s="613"/>
      <c r="AM20" s="613"/>
      <c r="AN20" s="613"/>
      <c r="AO20" s="613"/>
      <c r="AP20" s="629"/>
      <c r="AR20" s="87" t="s">
        <v>410</v>
      </c>
    </row>
    <row r="21" spans="1:44" ht="19.5" customHeight="1">
      <c r="A21" s="296"/>
      <c r="B21" s="375"/>
      <c r="C21" s="377"/>
      <c r="D21" s="297"/>
      <c r="E21" s="298"/>
      <c r="F21" s="24"/>
      <c r="G21" s="98"/>
      <c r="H21" s="98"/>
      <c r="I21" s="98"/>
      <c r="J21" s="98"/>
      <c r="K21" s="99"/>
      <c r="L21" s="416"/>
      <c r="M21" s="464" t="str">
        <f>IF(P21="","","③")</f>
        <v/>
      </c>
      <c r="N21" s="465"/>
      <c r="O21" s="121" t="s">
        <v>4</v>
      </c>
      <c r="P21" s="603"/>
      <c r="Q21" s="603"/>
      <c r="R21" s="381" t="s">
        <v>46</v>
      </c>
      <c r="S21" s="381"/>
      <c r="T21" s="603"/>
      <c r="U21" s="603"/>
      <c r="V21" s="381" t="s">
        <v>394</v>
      </c>
      <c r="W21" s="461"/>
      <c r="X21" s="615"/>
      <c r="Y21" s="616"/>
      <c r="Z21" s="616"/>
      <c r="AA21" s="616"/>
      <c r="AB21" s="616"/>
      <c r="AC21" s="616"/>
      <c r="AD21" s="617"/>
      <c r="AE21" s="444"/>
      <c r="AF21" s="445"/>
      <c r="AG21" s="445"/>
      <c r="AH21" s="445"/>
      <c r="AI21" s="445"/>
      <c r="AJ21" s="446"/>
      <c r="AK21" s="628"/>
      <c r="AL21" s="613"/>
      <c r="AM21" s="613"/>
      <c r="AN21" s="613"/>
      <c r="AO21" s="613"/>
      <c r="AP21" s="629"/>
      <c r="AR21" s="87" t="s">
        <v>411</v>
      </c>
    </row>
    <row r="22" spans="1:44" ht="19.5" customHeight="1">
      <c r="A22" s="296"/>
      <c r="B22" s="375"/>
      <c r="C22" s="377"/>
      <c r="D22" s="297"/>
      <c r="E22" s="298"/>
      <c r="F22" s="24"/>
      <c r="G22" s="100"/>
      <c r="H22" s="100"/>
      <c r="I22" s="100"/>
      <c r="J22" s="100"/>
      <c r="K22" s="101"/>
      <c r="L22" s="416"/>
      <c r="M22" s="464" t="str">
        <f>IF(P22="","","④")</f>
        <v/>
      </c>
      <c r="N22" s="465"/>
      <c r="O22" s="121" t="s">
        <v>4</v>
      </c>
      <c r="P22" s="603"/>
      <c r="Q22" s="603"/>
      <c r="R22" s="381" t="s">
        <v>46</v>
      </c>
      <c r="S22" s="381"/>
      <c r="T22" s="603"/>
      <c r="U22" s="603"/>
      <c r="V22" s="381" t="s">
        <v>394</v>
      </c>
      <c r="W22" s="461"/>
      <c r="X22" s="615"/>
      <c r="Y22" s="616"/>
      <c r="Z22" s="616"/>
      <c r="AA22" s="616"/>
      <c r="AB22" s="616"/>
      <c r="AC22" s="616"/>
      <c r="AD22" s="617"/>
      <c r="AE22" s="444"/>
      <c r="AF22" s="445"/>
      <c r="AG22" s="445"/>
      <c r="AH22" s="445"/>
      <c r="AI22" s="445"/>
      <c r="AJ22" s="446"/>
      <c r="AK22" s="628"/>
      <c r="AL22" s="613"/>
      <c r="AM22" s="613"/>
      <c r="AN22" s="613"/>
      <c r="AO22" s="613"/>
      <c r="AP22" s="629"/>
      <c r="AR22" s="87" t="s">
        <v>412</v>
      </c>
    </row>
    <row r="23" spans="1:44" ht="19.5" customHeight="1">
      <c r="A23" s="296"/>
      <c r="B23" s="375"/>
      <c r="C23" s="377"/>
      <c r="D23" s="297"/>
      <c r="E23" s="298"/>
      <c r="F23" s="24"/>
      <c r="L23" s="416"/>
      <c r="M23" s="464" t="str">
        <f>IF(P23="","","⑤")</f>
        <v/>
      </c>
      <c r="N23" s="465"/>
      <c r="O23" s="116" t="s">
        <v>4</v>
      </c>
      <c r="P23" s="603"/>
      <c r="Q23" s="603"/>
      <c r="R23" s="381" t="s">
        <v>46</v>
      </c>
      <c r="S23" s="381"/>
      <c r="T23" s="603"/>
      <c r="U23" s="603"/>
      <c r="V23" s="381" t="s">
        <v>394</v>
      </c>
      <c r="W23" s="461"/>
      <c r="X23" s="615"/>
      <c r="Y23" s="616"/>
      <c r="Z23" s="616"/>
      <c r="AA23" s="616"/>
      <c r="AB23" s="616"/>
      <c r="AC23" s="616"/>
      <c r="AD23" s="617"/>
      <c r="AE23" s="444"/>
      <c r="AF23" s="445"/>
      <c r="AG23" s="445"/>
      <c r="AH23" s="445"/>
      <c r="AI23" s="445"/>
      <c r="AJ23" s="446"/>
      <c r="AK23" s="628"/>
      <c r="AL23" s="613"/>
      <c r="AM23" s="613"/>
      <c r="AN23" s="613"/>
      <c r="AO23" s="613"/>
      <c r="AP23" s="629"/>
      <c r="AR23" s="87" t="s">
        <v>413</v>
      </c>
    </row>
    <row r="24" spans="1:44" ht="19.5" customHeight="1">
      <c r="A24" s="296"/>
      <c r="B24" s="375"/>
      <c r="C24" s="377"/>
      <c r="D24" s="297"/>
      <c r="E24" s="298"/>
      <c r="F24" s="24"/>
      <c r="G24" s="113"/>
      <c r="H24" s="113"/>
      <c r="I24" s="113"/>
      <c r="J24" s="113"/>
      <c r="K24" s="113"/>
      <c r="L24" s="416"/>
      <c r="M24" s="464" t="str">
        <f>IF(P24="","","⑥")</f>
        <v/>
      </c>
      <c r="N24" s="465"/>
      <c r="O24" s="121" t="s">
        <v>4</v>
      </c>
      <c r="P24" s="603"/>
      <c r="Q24" s="603"/>
      <c r="R24" s="381" t="s">
        <v>46</v>
      </c>
      <c r="S24" s="381"/>
      <c r="T24" s="603"/>
      <c r="U24" s="603"/>
      <c r="V24" s="381" t="s">
        <v>394</v>
      </c>
      <c r="W24" s="461"/>
      <c r="X24" s="615"/>
      <c r="Y24" s="616"/>
      <c r="Z24" s="616"/>
      <c r="AA24" s="616"/>
      <c r="AB24" s="616"/>
      <c r="AC24" s="616"/>
      <c r="AD24" s="617"/>
      <c r="AE24" s="444"/>
      <c r="AF24" s="445"/>
      <c r="AG24" s="445"/>
      <c r="AH24" s="445"/>
      <c r="AI24" s="445"/>
      <c r="AJ24" s="446"/>
      <c r="AK24" s="628"/>
      <c r="AL24" s="613"/>
      <c r="AM24" s="613"/>
      <c r="AN24" s="613"/>
      <c r="AO24" s="613"/>
      <c r="AP24" s="629"/>
      <c r="AR24" s="87" t="s">
        <v>414</v>
      </c>
    </row>
    <row r="25" spans="1:44" ht="19.5" customHeight="1">
      <c r="A25" s="296"/>
      <c r="B25" s="375"/>
      <c r="C25" s="377"/>
      <c r="D25" s="297"/>
      <c r="E25" s="298"/>
      <c r="F25" s="24" t="s">
        <v>68</v>
      </c>
      <c r="G25" s="462">
        <f>AE32</f>
        <v>0</v>
      </c>
      <c r="H25" s="462"/>
      <c r="I25" s="462"/>
      <c r="J25" s="462"/>
      <c r="K25" s="463"/>
      <c r="L25" s="416"/>
      <c r="M25" s="464" t="str">
        <f>IF(P25="","","⑦")</f>
        <v/>
      </c>
      <c r="N25" s="465"/>
      <c r="O25" s="122" t="s">
        <v>4</v>
      </c>
      <c r="P25" s="603"/>
      <c r="Q25" s="603"/>
      <c r="R25" s="381" t="s">
        <v>46</v>
      </c>
      <c r="S25" s="381"/>
      <c r="T25" s="603"/>
      <c r="U25" s="603"/>
      <c r="V25" s="381" t="s">
        <v>394</v>
      </c>
      <c r="W25" s="461"/>
      <c r="X25" s="615"/>
      <c r="Y25" s="616"/>
      <c r="Z25" s="616"/>
      <c r="AA25" s="616"/>
      <c r="AB25" s="616"/>
      <c r="AC25" s="616"/>
      <c r="AD25" s="617"/>
      <c r="AE25" s="444"/>
      <c r="AF25" s="445"/>
      <c r="AG25" s="445"/>
      <c r="AH25" s="445"/>
      <c r="AI25" s="445"/>
      <c r="AJ25" s="446"/>
      <c r="AK25" s="628"/>
      <c r="AL25" s="613"/>
      <c r="AM25" s="613"/>
      <c r="AN25" s="613"/>
      <c r="AO25" s="613"/>
      <c r="AP25" s="629"/>
      <c r="AR25" s="87" t="s">
        <v>415</v>
      </c>
    </row>
    <row r="26" spans="1:44" ht="19.5" customHeight="1">
      <c r="A26" s="296"/>
      <c r="B26" s="375"/>
      <c r="C26" s="377"/>
      <c r="D26" s="297"/>
      <c r="E26" s="298"/>
      <c r="F26" s="24"/>
      <c r="G26" s="113"/>
      <c r="H26" s="113"/>
      <c r="I26" s="113"/>
      <c r="J26" s="113"/>
      <c r="K26" s="113"/>
      <c r="L26" s="417"/>
      <c r="M26" s="464" t="str">
        <f>IF(P26="","","⑧")</f>
        <v/>
      </c>
      <c r="N26" s="465"/>
      <c r="O26" s="123" t="s">
        <v>4</v>
      </c>
      <c r="P26" s="611"/>
      <c r="Q26" s="611"/>
      <c r="R26" s="381" t="s">
        <v>46</v>
      </c>
      <c r="S26" s="381"/>
      <c r="T26" s="611"/>
      <c r="U26" s="611"/>
      <c r="V26" s="381" t="s">
        <v>394</v>
      </c>
      <c r="W26" s="461"/>
      <c r="X26" s="615"/>
      <c r="Y26" s="616"/>
      <c r="Z26" s="616"/>
      <c r="AA26" s="616"/>
      <c r="AB26" s="616"/>
      <c r="AC26" s="616"/>
      <c r="AD26" s="617"/>
      <c r="AE26" s="444"/>
      <c r="AF26" s="445"/>
      <c r="AG26" s="445"/>
      <c r="AH26" s="445"/>
      <c r="AI26" s="445"/>
      <c r="AJ26" s="446"/>
      <c r="AK26" s="628"/>
      <c r="AL26" s="613"/>
      <c r="AM26" s="613"/>
      <c r="AN26" s="613"/>
      <c r="AO26" s="613"/>
      <c r="AP26" s="629"/>
      <c r="AR26" s="87" t="s">
        <v>416</v>
      </c>
    </row>
    <row r="27" spans="1:44" ht="19.5" customHeight="1">
      <c r="A27" s="296"/>
      <c r="B27" s="375"/>
      <c r="C27" s="377"/>
      <c r="D27" s="297"/>
      <c r="E27" s="298"/>
      <c r="F27" s="24"/>
      <c r="L27" s="468">
        <f>'事業報告(様式15)'!G11</f>
        <v>45826</v>
      </c>
      <c r="M27" s="469"/>
      <c r="N27" s="470" t="s">
        <v>399</v>
      </c>
      <c r="O27" s="471"/>
      <c r="P27" s="612"/>
      <c r="Q27" s="605"/>
      <c r="R27" s="472" t="s">
        <v>408</v>
      </c>
      <c r="S27" s="473"/>
      <c r="T27" s="618"/>
      <c r="U27" s="618"/>
      <c r="V27" s="618"/>
      <c r="W27" s="618"/>
      <c r="X27" s="618"/>
      <c r="Y27" s="618"/>
      <c r="Z27" s="618"/>
      <c r="AA27" s="618"/>
      <c r="AB27" s="618"/>
      <c r="AC27" s="618"/>
      <c r="AD27" s="476" t="s">
        <v>398</v>
      </c>
      <c r="AE27" s="477"/>
      <c r="AF27" s="477"/>
      <c r="AG27" s="474">
        <f>IF(L27="","",AM27/2)</f>
        <v>0</v>
      </c>
      <c r="AH27" s="474"/>
      <c r="AI27" s="475"/>
      <c r="AJ27" s="476" t="s">
        <v>417</v>
      </c>
      <c r="AK27" s="477"/>
      <c r="AL27" s="477"/>
      <c r="AM27" s="622"/>
      <c r="AN27" s="622"/>
      <c r="AO27" s="622"/>
      <c r="AP27" s="623"/>
      <c r="AR27" s="110">
        <f>'事業報告(様式15)'!T11</f>
        <v>45828</v>
      </c>
    </row>
    <row r="28" spans="1:44" ht="19.5" customHeight="1">
      <c r="A28" s="296"/>
      <c r="B28" s="375"/>
      <c r="C28" s="377"/>
      <c r="D28" s="297"/>
      <c r="E28" s="298"/>
      <c r="F28" s="24"/>
      <c r="G28" s="100"/>
      <c r="H28" s="100"/>
      <c r="I28" s="100"/>
      <c r="J28" s="100"/>
      <c r="K28" s="101"/>
      <c r="L28" s="466"/>
      <c r="M28" s="467"/>
      <c r="N28" s="396" t="str">
        <f>IF(L28="","",N27)</f>
        <v/>
      </c>
      <c r="O28" s="381"/>
      <c r="P28" s="613"/>
      <c r="Q28" s="607"/>
      <c r="R28" s="396" t="str">
        <f>IF(L28="","",R27)</f>
        <v/>
      </c>
      <c r="S28" s="381"/>
      <c r="T28" s="619"/>
      <c r="U28" s="619"/>
      <c r="V28" s="619"/>
      <c r="W28" s="619"/>
      <c r="X28" s="619"/>
      <c r="Y28" s="619"/>
      <c r="Z28" s="619"/>
      <c r="AA28" s="619"/>
      <c r="AB28" s="619"/>
      <c r="AC28" s="620"/>
      <c r="AD28" s="408" t="str">
        <f>IF(L28="","",AD27)</f>
        <v/>
      </c>
      <c r="AE28" s="480"/>
      <c r="AF28" s="480"/>
      <c r="AG28" s="478" t="str">
        <f>IF(L28="","",AM28/2)</f>
        <v/>
      </c>
      <c r="AH28" s="478"/>
      <c r="AI28" s="479"/>
      <c r="AJ28" s="408" t="str">
        <f>IF(L28="","",AJ27)</f>
        <v/>
      </c>
      <c r="AK28" s="480"/>
      <c r="AL28" s="480"/>
      <c r="AM28" s="624"/>
      <c r="AN28" s="624"/>
      <c r="AO28" s="624"/>
      <c r="AP28" s="625"/>
    </row>
    <row r="29" spans="1:44" ht="19.5" customHeight="1">
      <c r="A29" s="296"/>
      <c r="B29" s="375"/>
      <c r="C29" s="377"/>
      <c r="D29" s="297"/>
      <c r="E29" s="298"/>
      <c r="F29" s="24"/>
      <c r="G29" s="94"/>
      <c r="H29" s="94"/>
      <c r="I29" s="94"/>
      <c r="J29" s="94"/>
      <c r="K29" s="95"/>
      <c r="L29" s="466"/>
      <c r="M29" s="467"/>
      <c r="N29" s="396" t="str">
        <f>IF(L29="","",N28)</f>
        <v/>
      </c>
      <c r="O29" s="381"/>
      <c r="P29" s="613"/>
      <c r="Q29" s="607"/>
      <c r="R29" s="396" t="str">
        <f>IF(L29="","",R28)</f>
        <v/>
      </c>
      <c r="S29" s="381"/>
      <c r="T29" s="619"/>
      <c r="U29" s="619"/>
      <c r="V29" s="619"/>
      <c r="W29" s="619"/>
      <c r="X29" s="619"/>
      <c r="Y29" s="619"/>
      <c r="Z29" s="619"/>
      <c r="AA29" s="619"/>
      <c r="AB29" s="619"/>
      <c r="AC29" s="620"/>
      <c r="AD29" s="408" t="str">
        <f>IF(L29="","",AD28)</f>
        <v/>
      </c>
      <c r="AE29" s="480"/>
      <c r="AF29" s="480"/>
      <c r="AG29" s="478" t="str">
        <f>IF(L29="","",AM29/2)</f>
        <v/>
      </c>
      <c r="AH29" s="478"/>
      <c r="AI29" s="479"/>
      <c r="AJ29" s="408" t="str">
        <f>IF(L29="","",AJ28)</f>
        <v/>
      </c>
      <c r="AK29" s="480"/>
      <c r="AL29" s="480"/>
      <c r="AM29" s="624"/>
      <c r="AN29" s="624"/>
      <c r="AO29" s="624"/>
      <c r="AP29" s="625"/>
    </row>
    <row r="30" spans="1:44" ht="19.5" customHeight="1">
      <c r="A30" s="296"/>
      <c r="B30" s="375"/>
      <c r="C30" s="377"/>
      <c r="D30" s="297"/>
      <c r="E30" s="298"/>
      <c r="F30" s="24"/>
      <c r="G30" s="94"/>
      <c r="H30" s="94"/>
      <c r="I30" s="94"/>
      <c r="J30" s="94"/>
      <c r="K30" s="95"/>
      <c r="L30" s="466"/>
      <c r="M30" s="467"/>
      <c r="N30" s="396" t="str">
        <f>IF(L30="","",N29)</f>
        <v/>
      </c>
      <c r="O30" s="381"/>
      <c r="P30" s="613"/>
      <c r="Q30" s="607"/>
      <c r="R30" s="396" t="str">
        <f>IF(L30="","",R29)</f>
        <v/>
      </c>
      <c r="S30" s="381"/>
      <c r="T30" s="619"/>
      <c r="U30" s="619"/>
      <c r="V30" s="619"/>
      <c r="W30" s="619"/>
      <c r="X30" s="619"/>
      <c r="Y30" s="619"/>
      <c r="Z30" s="619"/>
      <c r="AA30" s="619"/>
      <c r="AB30" s="619"/>
      <c r="AC30" s="620"/>
      <c r="AD30" s="408" t="str">
        <f>IF(L30="","",AD29)</f>
        <v/>
      </c>
      <c r="AE30" s="480"/>
      <c r="AF30" s="480"/>
      <c r="AG30" s="478" t="str">
        <f>IF(L30="","",AM30/2)</f>
        <v/>
      </c>
      <c r="AH30" s="478"/>
      <c r="AI30" s="479"/>
      <c r="AJ30" s="408" t="str">
        <f>IF(L30="","",AJ29)</f>
        <v/>
      </c>
      <c r="AK30" s="480"/>
      <c r="AL30" s="480"/>
      <c r="AM30" s="624"/>
      <c r="AN30" s="624"/>
      <c r="AO30" s="624"/>
      <c r="AP30" s="625"/>
    </row>
    <row r="31" spans="1:44" ht="19.5" customHeight="1">
      <c r="A31" s="296"/>
      <c r="B31" s="375"/>
      <c r="C31" s="377"/>
      <c r="D31" s="297"/>
      <c r="E31" s="298"/>
      <c r="F31" s="24"/>
      <c r="G31" s="103"/>
      <c r="H31" s="103"/>
      <c r="I31" s="103"/>
      <c r="J31" s="103"/>
      <c r="K31" s="104"/>
      <c r="L31" s="483"/>
      <c r="M31" s="484"/>
      <c r="N31" s="410" t="str">
        <f>IF(L31="","",N30)</f>
        <v/>
      </c>
      <c r="O31" s="485"/>
      <c r="P31" s="614"/>
      <c r="Q31" s="609"/>
      <c r="R31" s="410" t="str">
        <f>IF(L31="","",R30)</f>
        <v/>
      </c>
      <c r="S31" s="485"/>
      <c r="T31" s="621"/>
      <c r="U31" s="621"/>
      <c r="V31" s="621"/>
      <c r="W31" s="621"/>
      <c r="X31" s="621"/>
      <c r="Y31" s="621"/>
      <c r="Z31" s="621"/>
      <c r="AA31" s="621"/>
      <c r="AB31" s="621"/>
      <c r="AC31" s="621"/>
      <c r="AD31" s="414" t="str">
        <f>IF(L31="","",AD30)</f>
        <v/>
      </c>
      <c r="AE31" s="486"/>
      <c r="AF31" s="486"/>
      <c r="AG31" s="499" t="str">
        <f>IF(L31="","",AM31/2)</f>
        <v/>
      </c>
      <c r="AH31" s="499"/>
      <c r="AI31" s="500"/>
      <c r="AJ31" s="414" t="str">
        <f>IF(L31="","",AJ30)</f>
        <v/>
      </c>
      <c r="AK31" s="486"/>
      <c r="AL31" s="486"/>
      <c r="AM31" s="626"/>
      <c r="AN31" s="626"/>
      <c r="AO31" s="626"/>
      <c r="AP31" s="627"/>
    </row>
    <row r="32" spans="1:44" ht="19.5" customHeight="1" thickBot="1">
      <c r="A32" s="219"/>
      <c r="B32" s="376"/>
      <c r="C32" s="378"/>
      <c r="D32" s="220"/>
      <c r="E32" s="216"/>
      <c r="F32" s="105"/>
      <c r="G32" s="106"/>
      <c r="H32" s="106"/>
      <c r="I32" s="106"/>
      <c r="J32" s="106"/>
      <c r="K32" s="107"/>
      <c r="L32" s="389" t="s">
        <v>401</v>
      </c>
      <c r="M32" s="390"/>
      <c r="N32" s="390"/>
      <c r="O32" s="390"/>
      <c r="P32" s="390"/>
      <c r="Q32" s="390"/>
      <c r="R32" s="390"/>
      <c r="S32" s="390"/>
      <c r="T32" s="390"/>
      <c r="U32" s="390"/>
      <c r="V32" s="390"/>
      <c r="W32" s="390"/>
      <c r="X32" s="390"/>
      <c r="Y32" s="390"/>
      <c r="Z32" s="390"/>
      <c r="AA32" s="390"/>
      <c r="AB32" s="390"/>
      <c r="AC32" s="390"/>
      <c r="AD32" s="390"/>
      <c r="AE32" s="399">
        <f>SUM(AM27:AM31)</f>
        <v>0</v>
      </c>
      <c r="AF32" s="399"/>
      <c r="AG32" s="399"/>
      <c r="AH32" s="399"/>
      <c r="AI32" s="399"/>
      <c r="AJ32" s="399"/>
      <c r="AK32" s="399"/>
      <c r="AL32" s="399"/>
      <c r="AM32" s="399"/>
      <c r="AN32" s="399"/>
      <c r="AO32" s="481" t="s">
        <v>47</v>
      </c>
      <c r="AP32" s="482"/>
    </row>
    <row r="33" spans="1:81" ht="18" customHeight="1" thickBot="1">
      <c r="A33" s="193" t="s">
        <v>40</v>
      </c>
      <c r="B33" s="194"/>
      <c r="C33" s="194"/>
      <c r="D33" s="194"/>
      <c r="E33" s="194"/>
      <c r="F33" s="105" t="s">
        <v>48</v>
      </c>
      <c r="G33" s="379">
        <f>G25</f>
        <v>0</v>
      </c>
      <c r="H33" s="379"/>
      <c r="I33" s="379"/>
      <c r="J33" s="379"/>
      <c r="K33" s="380"/>
      <c r="L33" s="458"/>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60"/>
    </row>
    <row r="34" spans="1:81" ht="7.5" customHeight="1" thickBot="1">
      <c r="A34" s="10"/>
      <c r="B34" s="10"/>
      <c r="C34" s="10"/>
      <c r="D34" s="10"/>
      <c r="E34" s="10"/>
      <c r="F34" s="25"/>
      <c r="G34" s="109"/>
      <c r="H34" s="109"/>
      <c r="I34" s="109"/>
      <c r="J34" s="109"/>
      <c r="K34" s="109"/>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92"/>
      <c r="AM34" s="20"/>
      <c r="AN34" s="20"/>
    </row>
    <row r="35" spans="1:81" ht="18" customHeight="1" thickBot="1">
      <c r="A35" s="280" t="s">
        <v>49</v>
      </c>
      <c r="B35" s="281"/>
      <c r="C35" s="281"/>
      <c r="D35" s="281"/>
      <c r="E35" s="282"/>
      <c r="F35" s="17" t="s">
        <v>50</v>
      </c>
      <c r="G35" s="379">
        <f>ROUNDDOWN(AE32/3,-1)</f>
        <v>0</v>
      </c>
      <c r="H35" s="379"/>
      <c r="I35" s="379"/>
      <c r="J35" s="379"/>
      <c r="K35" s="380"/>
      <c r="L35" s="458" t="s">
        <v>402</v>
      </c>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60"/>
    </row>
    <row r="36" spans="1:81" ht="7.5" customHeight="1">
      <c r="A36" s="10"/>
      <c r="B36" s="10"/>
      <c r="C36" s="10"/>
      <c r="D36" s="10"/>
      <c r="E36" s="10"/>
      <c r="F36" s="9"/>
      <c r="G36" s="9"/>
      <c r="H36" s="9"/>
      <c r="I36" s="9"/>
      <c r="J36" s="9"/>
      <c r="K36" s="9"/>
      <c r="L36" s="9"/>
      <c r="M36" s="9"/>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81" ht="15" customHeight="1">
      <c r="A37" s="8" t="s">
        <v>51</v>
      </c>
    </row>
    <row r="38" spans="1:81" ht="15" customHeight="1">
      <c r="A38" s="9" t="s">
        <v>70</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81" ht="15" customHeight="1">
      <c r="A39" s="9" t="s">
        <v>71</v>
      </c>
    </row>
    <row r="40" spans="1:81" ht="15" customHeight="1">
      <c r="A40" s="8" t="s">
        <v>72</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81" ht="18" customHeight="1">
      <c r="A41" s="8" t="s">
        <v>52</v>
      </c>
    </row>
    <row r="42" spans="1:81" ht="15" customHeight="1">
      <c r="A42" s="8" t="s">
        <v>53</v>
      </c>
      <c r="B42" s="10"/>
      <c r="D42" s="10" t="s">
        <v>54</v>
      </c>
      <c r="E42" s="8" t="s">
        <v>73</v>
      </c>
    </row>
    <row r="43" spans="1:81" ht="15" customHeight="1">
      <c r="A43" s="8" t="s">
        <v>55</v>
      </c>
    </row>
    <row r="44" spans="1:81" ht="15" customHeight="1">
      <c r="A44" s="8" t="s">
        <v>56</v>
      </c>
      <c r="B44" s="10" t="s">
        <v>54</v>
      </c>
      <c r="C44" s="279" t="s">
        <v>403</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row>
    <row r="45" spans="1:81" ht="15" customHeight="1">
      <c r="B45" s="10"/>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row>
    <row r="46" spans="1:81" ht="23.25" customHeight="1">
      <c r="B46" s="10"/>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row>
    <row r="47" spans="1:81" ht="15" customHeight="1">
      <c r="A47" s="8" t="s">
        <v>50</v>
      </c>
      <c r="B47" s="10" t="s">
        <v>54</v>
      </c>
      <c r="C47" s="8" t="s">
        <v>393</v>
      </c>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row>
    <row r="48" spans="1:81" ht="18" customHeight="1">
      <c r="A48" s="8" t="s">
        <v>57</v>
      </c>
      <c r="B48" s="27"/>
    </row>
    <row r="49" spans="1:2" ht="15" customHeight="1">
      <c r="A49" s="8" t="s">
        <v>480</v>
      </c>
      <c r="B49" s="27"/>
    </row>
  </sheetData>
  <sheetProtection algorithmName="SHA-512" hashValue="aIVziXrijsDP926MYrEeqqTBZOypMIkmMPrE7jLmtTIHJBUXcneDNMqU2ZkuRjtHp3fQWF4C7IdRw8x92wOwlA==" saltValue="kQrunHZIyyUrzq3XzzEIUg==" spinCount="100000" sheet="1" formatCells="0"/>
  <mergeCells count="160">
    <mergeCell ref="AR4:BO9"/>
    <mergeCell ref="V25:W25"/>
    <mergeCell ref="V26:W26"/>
    <mergeCell ref="O18:W18"/>
    <mergeCell ref="C44:AN46"/>
    <mergeCell ref="M18:N18"/>
    <mergeCell ref="M19:N19"/>
    <mergeCell ref="M20:N20"/>
    <mergeCell ref="M21:N21"/>
    <mergeCell ref="M22:N22"/>
    <mergeCell ref="V22:W22"/>
    <mergeCell ref="V23:W23"/>
    <mergeCell ref="V24:W24"/>
    <mergeCell ref="X18:AD18"/>
    <mergeCell ref="AE18:AJ18"/>
    <mergeCell ref="W6:Z6"/>
    <mergeCell ref="AA6:AL6"/>
    <mergeCell ref="W7:Z7"/>
    <mergeCell ref="AA7:AN7"/>
    <mergeCell ref="A35:E35"/>
    <mergeCell ref="G35:K35"/>
    <mergeCell ref="L35:AP35"/>
    <mergeCell ref="AG31:AI31"/>
    <mergeCell ref="AJ31:AL31"/>
    <mergeCell ref="AM31:AP31"/>
    <mergeCell ref="L32:AD32"/>
    <mergeCell ref="AE32:AN32"/>
    <mergeCell ref="AO32:AP32"/>
    <mergeCell ref="L31:M31"/>
    <mergeCell ref="A33:E33"/>
    <mergeCell ref="G33:K33"/>
    <mergeCell ref="L33:AP33"/>
    <mergeCell ref="N31:O31"/>
    <mergeCell ref="P31:Q31"/>
    <mergeCell ref="R31:S31"/>
    <mergeCell ref="AD31:AF31"/>
    <mergeCell ref="L29:M29"/>
    <mergeCell ref="N29:O29"/>
    <mergeCell ref="P29:Q29"/>
    <mergeCell ref="R29:S29"/>
    <mergeCell ref="AG29:AI29"/>
    <mergeCell ref="AJ29:AL29"/>
    <mergeCell ref="L30:M30"/>
    <mergeCell ref="N30:O30"/>
    <mergeCell ref="P30:Q30"/>
    <mergeCell ref="R30:S30"/>
    <mergeCell ref="AD30:AF30"/>
    <mergeCell ref="AG30:AI30"/>
    <mergeCell ref="AG27:AI27"/>
    <mergeCell ref="AJ27:AL27"/>
    <mergeCell ref="AM27:AP27"/>
    <mergeCell ref="AG28:AI28"/>
    <mergeCell ref="AM29:AP29"/>
    <mergeCell ref="AD28:AF28"/>
    <mergeCell ref="AD29:AF29"/>
    <mergeCell ref="AD27:AF27"/>
    <mergeCell ref="AJ30:AL30"/>
    <mergeCell ref="AM30:AP30"/>
    <mergeCell ref="AJ28:AL28"/>
    <mergeCell ref="AM28:AP28"/>
    <mergeCell ref="M24:N24"/>
    <mergeCell ref="M25:N25"/>
    <mergeCell ref="P22:Q22"/>
    <mergeCell ref="P23:Q23"/>
    <mergeCell ref="L28:M28"/>
    <mergeCell ref="N28:O28"/>
    <mergeCell ref="P28:Q28"/>
    <mergeCell ref="R28:S28"/>
    <mergeCell ref="M26:N26"/>
    <mergeCell ref="M23:N23"/>
    <mergeCell ref="L27:M27"/>
    <mergeCell ref="N27:O27"/>
    <mergeCell ref="P27:Q27"/>
    <mergeCell ref="R27:S27"/>
    <mergeCell ref="AK18:AP18"/>
    <mergeCell ref="P19:Q19"/>
    <mergeCell ref="A13:E13"/>
    <mergeCell ref="G13:K13"/>
    <mergeCell ref="L13:AP13"/>
    <mergeCell ref="A18:B32"/>
    <mergeCell ref="C18:E32"/>
    <mergeCell ref="L18:L26"/>
    <mergeCell ref="A14:E14"/>
    <mergeCell ref="G14:K14"/>
    <mergeCell ref="P24:Q24"/>
    <mergeCell ref="P25:Q25"/>
    <mergeCell ref="F17:K17"/>
    <mergeCell ref="L17:AP17"/>
    <mergeCell ref="R21:S21"/>
    <mergeCell ref="R20:S20"/>
    <mergeCell ref="V20:W20"/>
    <mergeCell ref="V21:W21"/>
    <mergeCell ref="R19:S19"/>
    <mergeCell ref="V19:W19"/>
    <mergeCell ref="R26:S26"/>
    <mergeCell ref="R24:S24"/>
    <mergeCell ref="G25:K25"/>
    <mergeCell ref="R25:S25"/>
    <mergeCell ref="A9:E9"/>
    <mergeCell ref="F9:K9"/>
    <mergeCell ref="L9:AP9"/>
    <mergeCell ref="A10:E10"/>
    <mergeCell ref="G10:K10"/>
    <mergeCell ref="L10:AP10"/>
    <mergeCell ref="L14:AP14"/>
    <mergeCell ref="A17:E17"/>
    <mergeCell ref="A11:E11"/>
    <mergeCell ref="G11:K11"/>
    <mergeCell ref="L11:AP11"/>
    <mergeCell ref="A12:E12"/>
    <mergeCell ref="G12:K12"/>
    <mergeCell ref="L12:AP12"/>
    <mergeCell ref="AA5:AN5"/>
    <mergeCell ref="A1:D1"/>
    <mergeCell ref="E1:F1"/>
    <mergeCell ref="B2:D2"/>
    <mergeCell ref="E2:F2"/>
    <mergeCell ref="B4:Q7"/>
    <mergeCell ref="W4:Z4"/>
    <mergeCell ref="AM6:AN6"/>
    <mergeCell ref="AA4:AN4"/>
    <mergeCell ref="W5:Z5"/>
    <mergeCell ref="AH1:AP1"/>
    <mergeCell ref="P21:Q21"/>
    <mergeCell ref="X19:AD19"/>
    <mergeCell ref="X20:AD20"/>
    <mergeCell ref="X21:AD21"/>
    <mergeCell ref="X22:AD22"/>
    <mergeCell ref="X23:AD23"/>
    <mergeCell ref="P26:Q26"/>
    <mergeCell ref="T25:U25"/>
    <mergeCell ref="T26:U26"/>
    <mergeCell ref="P20:Q20"/>
    <mergeCell ref="T19:U19"/>
    <mergeCell ref="T20:U20"/>
    <mergeCell ref="T21:U21"/>
    <mergeCell ref="T22:U22"/>
    <mergeCell ref="T23:U23"/>
    <mergeCell ref="T24:U24"/>
    <mergeCell ref="R22:S22"/>
    <mergeCell ref="R23:S23"/>
    <mergeCell ref="X24:AD24"/>
    <mergeCell ref="X25:AD25"/>
    <mergeCell ref="X26:AD26"/>
    <mergeCell ref="AE19:AJ19"/>
    <mergeCell ref="AE20:AJ20"/>
    <mergeCell ref="AE21:AJ21"/>
    <mergeCell ref="AE22:AJ22"/>
    <mergeCell ref="AE23:AJ23"/>
    <mergeCell ref="AE24:AJ24"/>
    <mergeCell ref="AE25:AJ25"/>
    <mergeCell ref="AE26:AJ26"/>
    <mergeCell ref="AK25:AP25"/>
    <mergeCell ref="AK26:AP26"/>
    <mergeCell ref="AK19:AP19"/>
    <mergeCell ref="AK20:AP20"/>
    <mergeCell ref="AK21:AP21"/>
    <mergeCell ref="AK22:AP22"/>
    <mergeCell ref="AK23:AP23"/>
    <mergeCell ref="AK24:AP24"/>
  </mergeCells>
  <phoneticPr fontId="19"/>
  <dataValidations count="1">
    <dataValidation type="list" allowBlank="1" showInputMessage="1" showErrorMessage="1" sqref="T27:AC31" xr:uid="{00000000-0002-0000-0700-000000000000}">
      <formula1>$AR$19:$AR$26</formula1>
    </dataValidation>
  </dataValidations>
  <pageMargins left="0.70866141732283472" right="0.51181102362204722" top="0.74803149606299213" bottom="0.55118110236220474" header="0.31496062992125984" footer="0.31496062992125984"/>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まず第一に！</vt:lpstr>
      <vt:lpstr>記入上の留意点(必読)</vt:lpstr>
      <vt:lpstr>鑑(様式14)</vt:lpstr>
      <vt:lpstr>事業報告(様式15)</vt:lpstr>
      <vt:lpstr>結果別紙(様式15-1)</vt:lpstr>
      <vt:lpstr>収支(様式16)</vt:lpstr>
      <vt:lpstr>収支(様式16) (県内複数日帰用)</vt:lpstr>
      <vt:lpstr>収支(様式16) (ﾙｰﾌﾟ県内日帰用)</vt:lpstr>
      <vt:lpstr>'鑑(様式14)'!Print_Area</vt:lpstr>
      <vt:lpstr>'結果別紙(様式15-1)'!Print_Area</vt:lpstr>
      <vt:lpstr>'事業報告(様式15)'!Print_Area</vt:lpstr>
      <vt:lpstr>'収支(様式16)'!Print_Area</vt:lpstr>
      <vt:lpstr>'収支(様式16) (ﾙｰﾌﾟ県内日帰用)'!Print_Area</vt:lpstr>
      <vt:lpstr>'収支(様式16) (県内複数日帰用)'!Print_Area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User2403</cp:lastModifiedBy>
  <cp:lastPrinted>2023-04-03T06:57:50Z</cp:lastPrinted>
  <dcterms:created xsi:type="dcterms:W3CDTF">2011-05-16T06:51:21Z</dcterms:created>
  <dcterms:modified xsi:type="dcterms:W3CDTF">2025-04-25T07:30:14Z</dcterms:modified>
</cp:coreProperties>
</file>